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.wiszniewska\AppData\Local\Temp\ezdpuw\20260309103318114\"/>
    </mc:Choice>
  </mc:AlternateContent>
  <xr:revisionPtr revIDLastSave="0" documentId="13_ncr:1_{84A32736-44AE-47A7-AC59-F0D888608734}" xr6:coauthVersionLast="36" xr6:coauthVersionMax="47" xr10:uidLastSave="{00000000-0000-0000-0000-000000000000}"/>
  <bookViews>
    <workbookView xWindow="-105" yWindow="-105" windowWidth="23250" windowHeight="12450" tabRatio="325" firstSheet="2" activeTab="3" xr2:uid="{00000000-000D-0000-FFFF-FFFF00000000}"/>
  </bookViews>
  <sheets>
    <sheet name="program_wzór" sheetId="1" state="hidden" r:id="rId1"/>
    <sheet name="projekt program" sheetId="2" state="hidden" r:id="rId2"/>
    <sheet name="ES2" sheetId="3" r:id="rId3"/>
    <sheet name="EN2" sheetId="5" r:id="rId4"/>
  </sheets>
  <definedNames>
    <definedName name="_xlnm.Print_Area" localSheetId="3">'EN2'!$A$1:$W$87</definedName>
    <definedName name="_xlnm.Print_Area" localSheetId="0">program_wzór!$A$1:$AE$110</definedName>
    <definedName name="_xlnm.Print_Area" localSheetId="1">'projekt program'!$A$1:$I$103</definedName>
    <definedName name="_xlnm.Print_Titles" localSheetId="0">program_wzór!$3:$6</definedName>
  </definedNames>
  <calcPr calcId="191029"/>
</workbook>
</file>

<file path=xl/calcChain.xml><?xml version="1.0" encoding="utf-8"?>
<calcChain xmlns="http://schemas.openxmlformats.org/spreadsheetml/2006/main">
  <c r="F25" i="5" l="1"/>
  <c r="F54" i="3" l="1"/>
  <c r="V85" i="5" l="1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4" i="5"/>
  <c r="G83" i="5"/>
  <c r="G82" i="5"/>
  <c r="G81" i="5"/>
  <c r="G80" i="5"/>
  <c r="I34" i="5"/>
  <c r="G85" i="5" l="1"/>
  <c r="G80" i="3" l="1"/>
  <c r="G81" i="3"/>
  <c r="G82" i="3"/>
  <c r="G83" i="3"/>
  <c r="G84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I93" i="2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D34" i="2"/>
  <c r="I27" i="2"/>
  <c r="H27" i="2"/>
  <c r="G27" i="2"/>
  <c r="F27" i="2"/>
  <c r="E27" i="2"/>
  <c r="D27" i="2"/>
  <c r="I20" i="2"/>
  <c r="H20" i="2"/>
  <c r="G20" i="2"/>
  <c r="F20" i="2"/>
  <c r="E20" i="2"/>
  <c r="D20" i="2"/>
  <c r="I13" i="2"/>
  <c r="H13" i="2"/>
  <c r="G13" i="2"/>
  <c r="F13" i="2"/>
  <c r="E13" i="2"/>
  <c r="D13" i="2"/>
  <c r="H78" i="3"/>
  <c r="G9" i="1"/>
  <c r="E96" i="1"/>
  <c r="W99" i="1" s="1"/>
  <c r="W100" i="1" s="1"/>
  <c r="AA93" i="1"/>
  <c r="AB93" i="1"/>
  <c r="AC93" i="1"/>
  <c r="AD93" i="1"/>
  <c r="AE93" i="1"/>
  <c r="AA86" i="1"/>
  <c r="AB86" i="1"/>
  <c r="AC86" i="1"/>
  <c r="AD86" i="1"/>
  <c r="AE86" i="1"/>
  <c r="AA71" i="1"/>
  <c r="AB71" i="1"/>
  <c r="AC71" i="1"/>
  <c r="AD71" i="1"/>
  <c r="AE71" i="1"/>
  <c r="AA63" i="1"/>
  <c r="AB63" i="1"/>
  <c r="AC63" i="1"/>
  <c r="AD63" i="1"/>
  <c r="AE63" i="1"/>
  <c r="AA56" i="1"/>
  <c r="AB56" i="1"/>
  <c r="AC56" i="1"/>
  <c r="AD56" i="1"/>
  <c r="AE56" i="1"/>
  <c r="AA48" i="1"/>
  <c r="AB48" i="1"/>
  <c r="AC48" i="1"/>
  <c r="AD48" i="1"/>
  <c r="AE48" i="1"/>
  <c r="AA41" i="1"/>
  <c r="AB41" i="1"/>
  <c r="AC41" i="1"/>
  <c r="AD41" i="1"/>
  <c r="AE41" i="1"/>
  <c r="AA27" i="1"/>
  <c r="AB27" i="1"/>
  <c r="AC27" i="1"/>
  <c r="AD27" i="1"/>
  <c r="AE27" i="1"/>
  <c r="AA34" i="1"/>
  <c r="AB34" i="1"/>
  <c r="AC34" i="1"/>
  <c r="AD34" i="1"/>
  <c r="AE34" i="1"/>
  <c r="AA20" i="1"/>
  <c r="AB20" i="1"/>
  <c r="AC20" i="1"/>
  <c r="AD20" i="1"/>
  <c r="AE20" i="1"/>
  <c r="AA13" i="1"/>
  <c r="AB13" i="1"/>
  <c r="AC13" i="1"/>
  <c r="AD13" i="1"/>
  <c r="AE13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89" i="1"/>
  <c r="G88" i="1"/>
  <c r="G85" i="1"/>
  <c r="G84" i="1"/>
  <c r="G83" i="1"/>
  <c r="G82" i="1"/>
  <c r="G81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62" i="1"/>
  <c r="G61" i="1"/>
  <c r="G60" i="1"/>
  <c r="G59" i="1"/>
  <c r="G58" i="1"/>
  <c r="G55" i="1"/>
  <c r="G54" i="1"/>
  <c r="G53" i="1"/>
  <c r="G52" i="1"/>
  <c r="G51" i="1"/>
  <c r="G47" i="1"/>
  <c r="G46" i="1"/>
  <c r="G45" i="1"/>
  <c r="G44" i="1"/>
  <c r="G43" i="1"/>
  <c r="Q41" i="1"/>
  <c r="H13" i="1"/>
  <c r="G8" i="1"/>
  <c r="M13" i="1"/>
  <c r="D34" i="1"/>
  <c r="D41" i="1"/>
  <c r="P99" i="1"/>
  <c r="D13" i="1"/>
  <c r="H41" i="1"/>
  <c r="L41" i="1"/>
  <c r="M41" i="1"/>
  <c r="N41" i="1"/>
  <c r="Z99" i="1"/>
  <c r="X99" i="1"/>
  <c r="V99" i="1"/>
  <c r="T99" i="1"/>
  <c r="R99" i="1"/>
  <c r="Q99" i="1"/>
  <c r="Q100" i="1"/>
  <c r="G38" i="1"/>
  <c r="L34" i="1"/>
  <c r="M34" i="1"/>
  <c r="N34" i="1"/>
  <c r="L27" i="1"/>
  <c r="M27" i="1"/>
  <c r="N27" i="1"/>
  <c r="L20" i="1"/>
  <c r="M20" i="1"/>
  <c r="N20" i="1"/>
  <c r="G31" i="1"/>
  <c r="G24" i="1"/>
  <c r="G25" i="1"/>
  <c r="G22" i="1"/>
  <c r="I13" i="1"/>
  <c r="J13" i="1"/>
  <c r="K13" i="1"/>
  <c r="L13" i="1"/>
  <c r="N13" i="1"/>
  <c r="D20" i="1"/>
  <c r="D27" i="1"/>
  <c r="Z34" i="1"/>
  <c r="Y34" i="1"/>
  <c r="X34" i="1"/>
  <c r="W34" i="1"/>
  <c r="V34" i="1"/>
  <c r="U34" i="1"/>
  <c r="T34" i="1"/>
  <c r="S34" i="1"/>
  <c r="R34" i="1"/>
  <c r="Q34" i="1"/>
  <c r="P34" i="1"/>
  <c r="O34" i="1"/>
  <c r="K34" i="1"/>
  <c r="J34" i="1"/>
  <c r="I34" i="1"/>
  <c r="H34" i="1"/>
  <c r="G29" i="1"/>
  <c r="G30" i="1"/>
  <c r="G32" i="1"/>
  <c r="G33" i="1"/>
  <c r="O13" i="1"/>
  <c r="O20" i="1"/>
  <c r="O27" i="1"/>
  <c r="O41" i="1"/>
  <c r="P13" i="1"/>
  <c r="P20" i="1"/>
  <c r="P27" i="1"/>
  <c r="P41" i="1"/>
  <c r="Q13" i="1"/>
  <c r="Q20" i="1"/>
  <c r="Q27" i="1"/>
  <c r="R13" i="1"/>
  <c r="R20" i="1"/>
  <c r="R27" i="1"/>
  <c r="R41" i="1"/>
  <c r="S13" i="1"/>
  <c r="S20" i="1"/>
  <c r="S27" i="1"/>
  <c r="S41" i="1"/>
  <c r="T13" i="1"/>
  <c r="T20" i="1"/>
  <c r="T27" i="1"/>
  <c r="T41" i="1"/>
  <c r="U13" i="1"/>
  <c r="U20" i="1"/>
  <c r="U27" i="1"/>
  <c r="U41" i="1"/>
  <c r="V13" i="1"/>
  <c r="V20" i="1"/>
  <c r="V27" i="1"/>
  <c r="V41" i="1"/>
  <c r="W13" i="1"/>
  <c r="W20" i="1"/>
  <c r="W27" i="1"/>
  <c r="W41" i="1"/>
  <c r="X13" i="1"/>
  <c r="X20" i="1"/>
  <c r="X27" i="1"/>
  <c r="X41" i="1"/>
  <c r="Y13" i="1"/>
  <c r="Y20" i="1"/>
  <c r="Y27" i="1"/>
  <c r="Y41" i="1"/>
  <c r="Z13" i="1"/>
  <c r="Z20" i="1"/>
  <c r="Z27" i="1"/>
  <c r="Z41" i="1"/>
  <c r="G39" i="1"/>
  <c r="G40" i="1"/>
  <c r="G37" i="1"/>
  <c r="G36" i="1"/>
  <c r="G26" i="1"/>
  <c r="G23" i="1"/>
  <c r="G17" i="1"/>
  <c r="G18" i="1"/>
  <c r="G19" i="1"/>
  <c r="G10" i="1"/>
  <c r="G11" i="1"/>
  <c r="G12" i="1"/>
  <c r="H27" i="1"/>
  <c r="H20" i="1"/>
  <c r="I27" i="1"/>
  <c r="I20" i="1"/>
  <c r="I41" i="1"/>
  <c r="J27" i="1"/>
  <c r="J20" i="1"/>
  <c r="J41" i="1"/>
  <c r="K27" i="1"/>
  <c r="K20" i="1"/>
  <c r="K41" i="1"/>
  <c r="G15" i="1"/>
  <c r="G16" i="1"/>
  <c r="F96" i="2" l="1"/>
  <c r="Y99" i="1"/>
  <c r="Y100" i="1" s="1"/>
  <c r="E96" i="2"/>
  <c r="O99" i="1"/>
  <c r="O100" i="1" s="1"/>
  <c r="D96" i="2"/>
  <c r="H100" i="2" s="1"/>
  <c r="S99" i="1"/>
  <c r="S100" i="1" s="1"/>
  <c r="U99" i="1"/>
  <c r="U100" i="1" s="1"/>
  <c r="V96" i="1"/>
  <c r="AA96" i="1"/>
  <c r="I96" i="2"/>
  <c r="H103" i="2" s="1"/>
  <c r="N96" i="1"/>
  <c r="L96" i="1"/>
  <c r="AB96" i="1"/>
  <c r="G96" i="2"/>
  <c r="H98" i="2" s="1"/>
  <c r="O96" i="1"/>
  <c r="G93" i="1"/>
  <c r="G41" i="1"/>
  <c r="G78" i="1"/>
  <c r="G86" i="1"/>
  <c r="H96" i="2"/>
  <c r="H102" i="2" s="1"/>
  <c r="G71" i="1"/>
  <c r="AC96" i="1"/>
  <c r="AE96" i="1"/>
  <c r="P96" i="1"/>
  <c r="G48" i="1"/>
  <c r="H96" i="1"/>
  <c r="G27" i="1"/>
  <c r="M96" i="1"/>
  <c r="G63" i="1"/>
  <c r="AD96" i="1"/>
  <c r="G56" i="1"/>
  <c r="G85" i="3"/>
  <c r="G20" i="1"/>
  <c r="K96" i="1"/>
  <c r="J96" i="1"/>
  <c r="G13" i="1"/>
  <c r="Z96" i="1"/>
  <c r="Y96" i="1"/>
  <c r="X96" i="1"/>
  <c r="W96" i="1"/>
  <c r="U96" i="1"/>
  <c r="T96" i="1"/>
  <c r="S96" i="1"/>
  <c r="R96" i="1"/>
  <c r="Q96" i="1"/>
  <c r="G34" i="1"/>
  <c r="D96" i="1"/>
  <c r="I96" i="1"/>
  <c r="AA107" i="1" l="1"/>
  <c r="H101" i="2"/>
  <c r="G99" i="1"/>
  <c r="G98" i="1"/>
  <c r="G100" i="1" s="1"/>
  <c r="AA106" i="1"/>
  <c r="AA109" i="1"/>
  <c r="AA105" i="1"/>
  <c r="G96" i="1"/>
</calcChain>
</file>

<file path=xl/sharedStrings.xml><?xml version="1.0" encoding="utf-8"?>
<sst xmlns="http://schemas.openxmlformats.org/spreadsheetml/2006/main" count="485" uniqueCount="237">
  <si>
    <t>Harmonogram realizacji programu studiów.</t>
  </si>
  <si>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</si>
  <si>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</si>
  <si>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</si>
  <si>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</si>
  <si>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</si>
  <si>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</si>
  <si>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</si>
  <si>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</si>
  <si>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</si>
  <si>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</si>
  <si>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</si>
  <si>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</si>
  <si>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</si>
  <si>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</si>
  <si>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</si>
  <si>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</si>
  <si>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</si>
  <si>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</si>
  <si>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</si>
  <si>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</si>
  <si>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</si>
  <si>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</si>
  <si>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</si>
  <si>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</si>
  <si>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</si>
  <si>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</si>
  <si>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WYKŁADY</t>
  </si>
  <si>
    <t>Ć/K/L/LEK/SiP/ZT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</si>
  <si>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</si>
  <si>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</si>
  <si>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</si>
  <si>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</si>
  <si>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</si>
  <si>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</si>
  <si>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</si>
  <si>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</si>
  <si>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</si>
  <si>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</si>
  <si>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</si>
  <si>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</si>
  <si>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</si>
  <si>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</si>
  <si>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</si>
  <si>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</si>
  <si>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</si>
  <si>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</si>
  <si>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</si>
  <si>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</si>
  <si>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</si>
  <si>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</si>
  <si>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</si>
  <si>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</si>
  <si>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</si>
  <si>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</si>
  <si>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</si>
  <si>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</si>
  <si>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</si>
  <si>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</si>
  <si>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</si>
  <si>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</si>
  <si>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</si>
  <si>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Kierunek studiów: EKONOMIA</t>
  </si>
  <si>
    <t>Poziom studiów: DRUGIEGO STOPNIA</t>
  </si>
  <si>
    <t>Profil studiów: OGÓLNOAKADEMICKI</t>
  </si>
  <si>
    <t>Forma studiów: NIESTACJONARNE</t>
  </si>
  <si>
    <t>Grupa Zajęć_ 1.1 PRZEDMIOTY KSZTAŁCENIA OGÓLNEGO</t>
  </si>
  <si>
    <t>Ochrona własności intelektualnej i komercjalizacja wiedzy</t>
  </si>
  <si>
    <t>330-EN2-1OWK</t>
  </si>
  <si>
    <t>Etyka w biznesie</t>
  </si>
  <si>
    <t>330-EN2-2EBI</t>
  </si>
  <si>
    <t>Etykieta uczelni</t>
  </si>
  <si>
    <t>330-EN2-1ETU</t>
  </si>
  <si>
    <t>Prawo gospodarcze</t>
  </si>
  <si>
    <t>330-EN2-1PRG</t>
  </si>
  <si>
    <t>Grupa Zajęć_ 2 PRZEDMIOTY PODSTAWOWE</t>
  </si>
  <si>
    <t>Historia myśli ekonomicznej</t>
  </si>
  <si>
    <t>330-EN2-1HME</t>
  </si>
  <si>
    <t>Makroekonomia II</t>
  </si>
  <si>
    <t>330-EN2-1ME2</t>
  </si>
  <si>
    <t>Grupa Zajęć_ 3.1 PRZEDMIOTY KIERUNKOWE</t>
  </si>
  <si>
    <t>Psychologia ekonomiczna</t>
  </si>
  <si>
    <t>330-EN2-1PSE</t>
  </si>
  <si>
    <t>Grupa Zajęć_ 3.2 PRZEDMIOTY KIERUNKOWE (do wyboru)</t>
  </si>
  <si>
    <t>330-EN2-2FZR</t>
  </si>
  <si>
    <t>Finanse niekonwencjonalne</t>
  </si>
  <si>
    <t>330-EN2-2FNI</t>
  </si>
  <si>
    <t>330-EN2-2FMI</t>
  </si>
  <si>
    <t>Polityka kursów walutowych</t>
  </si>
  <si>
    <t>330-EN2-2PKW</t>
  </si>
  <si>
    <t>Grupa Zajęć_ 4 SEMINARIA</t>
  </si>
  <si>
    <t>Seminarium magisterskie cz. 1</t>
  </si>
  <si>
    <t>Seminarium magisterskie cz. 2</t>
  </si>
  <si>
    <t>Seminarium magisterskie cz. 3</t>
  </si>
  <si>
    <t>Moduł specjalizacyjny_ 1 ANALIZA RYNKU I DORADZTWO INWESTYCYJNE 2</t>
  </si>
  <si>
    <t>Grupa Zajęć_ 5.1 PRZEDMIOTY SPECJALIZACYJNE</t>
  </si>
  <si>
    <t>Analiza globanych trendów</t>
  </si>
  <si>
    <t>330-EN2-2AAGT</t>
  </si>
  <si>
    <t>Zarządzanie instrumentami rynku kapitałowego</t>
  </si>
  <si>
    <t>330-EN2-2AZIK</t>
  </si>
  <si>
    <t>Wycena inwestycji i doradztwo inwestycyjne</t>
  </si>
  <si>
    <t>330-EN2-2AWID</t>
  </si>
  <si>
    <t>Zarządzanie ryzykiem inwestycyjnym</t>
  </si>
  <si>
    <t>330-EN2-2AZRI</t>
  </si>
  <si>
    <t>Analiza fundamentalna i techniczna</t>
  </si>
  <si>
    <t>330-EN2-2AAFT</t>
  </si>
  <si>
    <t>Moduł specjalizacyjny_ 2 RACHUNKOWOŚĆ I PODATKI</t>
  </si>
  <si>
    <t>Grupa Zajęć_ 5.2 PRZEDMIOTY SPECJALIZACYJNE</t>
  </si>
  <si>
    <t>Standardy rachunkowości</t>
  </si>
  <si>
    <t>330-EN2-2VSTR</t>
  </si>
  <si>
    <t>Kontrola podatkowa i celno-skarbowa</t>
  </si>
  <si>
    <t>Budżetowanie i controling</t>
  </si>
  <si>
    <t>330-EN2-2VBIC</t>
  </si>
  <si>
    <t>Uproszczone formy ewidencji podatkowej</t>
  </si>
  <si>
    <t>330-EN2-2VUFE</t>
  </si>
  <si>
    <t>Strategie podatkowe przedsiębiorstw</t>
  </si>
  <si>
    <t>330-EN2-2VSPP</t>
  </si>
  <si>
    <t>Grupa Zajęć_ 5.3 PRZEDMIOTY SPECJALIZACYJNE</t>
  </si>
  <si>
    <t>Grupa Zajęć_ 6 (Praktyki zawodowe)</t>
  </si>
  <si>
    <t>M1</t>
  </si>
  <si>
    <t>M2</t>
  </si>
  <si>
    <t>M3</t>
  </si>
  <si>
    <t>Forma studiów: STACJONARNE</t>
  </si>
  <si>
    <t>Język obcy - lektorat</t>
  </si>
  <si>
    <t>330-ES2-1OWK</t>
  </si>
  <si>
    <t>330-ES2-2EBI</t>
  </si>
  <si>
    <t>330-ES2-1ETU</t>
  </si>
  <si>
    <t>330-ES2-1PRG</t>
  </si>
  <si>
    <t>330-ES2-1HME</t>
  </si>
  <si>
    <t>330-ES2-1ME2</t>
  </si>
  <si>
    <t>330-ES2-1PSE</t>
  </si>
  <si>
    <t>18 A</t>
  </si>
  <si>
    <t>18 B</t>
  </si>
  <si>
    <t>19 A</t>
  </si>
  <si>
    <t>330-ES2-2FZR</t>
  </si>
  <si>
    <t>19 B</t>
  </si>
  <si>
    <t>330-ES2-2FNI</t>
  </si>
  <si>
    <t>20 A</t>
  </si>
  <si>
    <t>330-ES2-2FMI</t>
  </si>
  <si>
    <t>20 B</t>
  </si>
  <si>
    <t>330-ES2-2PKW</t>
  </si>
  <si>
    <t>21</t>
  </si>
  <si>
    <t>330-ES2-2AAGT</t>
  </si>
  <si>
    <t>330-ES2-2AZIK</t>
  </si>
  <si>
    <t>330-ES2-2AWID</t>
  </si>
  <si>
    <t>330-ES2-2AZRI</t>
  </si>
  <si>
    <t>330-ES2-2AAFT</t>
  </si>
  <si>
    <t>330-ES2-2VSTR</t>
  </si>
  <si>
    <t>330-ES2-2VBIC</t>
  </si>
  <si>
    <t>330-ES2-2VUFE</t>
  </si>
  <si>
    <t>330-ES2-2VSPP</t>
  </si>
  <si>
    <t>Język obcy- specjalistyczny warsztat językowy</t>
  </si>
  <si>
    <t>Finanse zrównoważone lub</t>
  </si>
  <si>
    <t>Finanse międzynarodowe lub</t>
  </si>
  <si>
    <t>Moduł specjalizacyjny 1. ANALIZA RYNKU I DORADZTWO INWESTYCYJNE 2</t>
  </si>
  <si>
    <t>Moduł specjalizacyjny 2. RACHUNKOWOŚĆ I PODATKI</t>
  </si>
  <si>
    <t>Przedmiot w języku obcym (z oferty)*</t>
  </si>
  <si>
    <t>* Oferta przedmiotów w języku obcym w każdym roku akademickim przedstawiana przez Dziekana WEiF</t>
  </si>
  <si>
    <r>
      <t>Ekonometria /</t>
    </r>
    <r>
      <rPr>
        <i/>
        <sz val="11"/>
        <rFont val="Times New Roman"/>
        <family val="1"/>
        <charset val="238"/>
      </rPr>
      <t>Econometrics</t>
    </r>
  </si>
  <si>
    <r>
      <t>Ekonomia matematyczna /</t>
    </r>
    <r>
      <rPr>
        <i/>
        <sz val="11"/>
        <rFont val="Times New Roman"/>
        <family val="1"/>
        <charset val="238"/>
      </rPr>
      <t>Mathematical Economics</t>
    </r>
  </si>
  <si>
    <r>
      <t>Statystyka matematyczna /</t>
    </r>
    <r>
      <rPr>
        <i/>
        <sz val="11"/>
        <rFont val="Times New Roman"/>
        <family val="1"/>
        <charset val="238"/>
      </rPr>
      <t>Mathematical Statistics</t>
    </r>
  </si>
  <si>
    <r>
      <t>Prognozowanie procesów gospodarczych /</t>
    </r>
    <r>
      <rPr>
        <i/>
        <sz val="11"/>
        <rFont val="Times New Roman"/>
        <family val="1"/>
        <charset val="238"/>
      </rPr>
      <t>Forecasting economic processes</t>
    </r>
  </si>
  <si>
    <r>
      <t>Ekonomia menedżerska /</t>
    </r>
    <r>
      <rPr>
        <i/>
        <sz val="11"/>
        <rFont val="Times New Roman"/>
        <family val="1"/>
        <charset val="238"/>
      </rPr>
      <t>Managerial economics</t>
    </r>
  </si>
  <si>
    <r>
      <t>Ekonomia heterodoksyjna</t>
    </r>
    <r>
      <rPr>
        <i/>
        <sz val="11"/>
        <rFont val="Times New Roman"/>
        <family val="1"/>
        <charset val="238"/>
      </rPr>
      <t xml:space="preserve"> /Heterodox economics</t>
    </r>
    <r>
      <rPr>
        <sz val="11"/>
        <rFont val="Times New Roman"/>
        <family val="1"/>
        <charset val="238"/>
      </rPr>
      <t xml:space="preserve">  lub</t>
    </r>
  </si>
  <si>
    <r>
      <t>Finanse behawioralne /</t>
    </r>
    <r>
      <rPr>
        <i/>
        <sz val="11"/>
        <rFont val="Times New Roman"/>
        <family val="1"/>
        <charset val="238"/>
      </rPr>
      <t>Behavioural finance</t>
    </r>
  </si>
  <si>
    <r>
      <t xml:space="preserve">Ekonomia sektora publicznego / </t>
    </r>
    <r>
      <rPr>
        <i/>
        <sz val="11"/>
        <rFont val="Times New Roman"/>
        <family val="1"/>
        <charset val="238"/>
      </rPr>
      <t>Public Sector Economics</t>
    </r>
  </si>
  <si>
    <r>
      <t xml:space="preserve">Ekonomia międzynarodowa / </t>
    </r>
    <r>
      <rPr>
        <i/>
        <sz val="11"/>
        <rFont val="Times New Roman"/>
        <family val="1"/>
        <charset val="238"/>
      </rPr>
      <t>International Economics</t>
    </r>
  </si>
  <si>
    <r>
      <t xml:space="preserve">Dynamika systemów ekonomicznych /  </t>
    </r>
    <r>
      <rPr>
        <i/>
        <sz val="11"/>
        <rFont val="Times New Roman"/>
        <family val="1"/>
        <charset val="238"/>
      </rPr>
      <t>Dynamics of Economic Systems</t>
    </r>
  </si>
  <si>
    <t>330-ES2-1ANGW/ 330-ES2-1GERW/ 330-ES2-1ROSW</t>
  </si>
  <si>
    <t>różne kody</t>
  </si>
  <si>
    <r>
      <rPr>
        <b/>
        <sz val="9"/>
        <rFont val="Times New Roman"/>
        <family val="1"/>
        <charset val="238"/>
      </rPr>
      <t>S</t>
    </r>
    <r>
      <rPr>
        <sz val="9"/>
        <rFont val="Times New Roman"/>
        <family val="1"/>
        <charset val="238"/>
      </rPr>
      <t>EMINARIA/</t>
    </r>
    <r>
      <rPr>
        <b/>
        <sz val="9"/>
        <rFont val="Times New Roman"/>
        <family val="1"/>
        <charset val="238"/>
      </rPr>
      <t>P</t>
    </r>
    <r>
      <rPr>
        <sz val="9"/>
        <rFont val="Times New Roman"/>
        <family val="1"/>
        <charset val="238"/>
      </rPr>
      <t>ROSEMINARIA</t>
    </r>
  </si>
  <si>
    <t>Zaopiniowany na Radzie Wydziału</t>
  </si>
  <si>
    <t>330-ES2-2VKPS</t>
  </si>
  <si>
    <t>330-EN2-2VKPS</t>
  </si>
  <si>
    <t>Grupa Zajęć_ 1.2 PRZEDMIOTY HUMANIZUJĄCE</t>
  </si>
  <si>
    <t>Kultura języka</t>
  </si>
  <si>
    <t>Zagadnienia kulturowe w ekonomii</t>
  </si>
  <si>
    <t>6.H1</t>
  </si>
  <si>
    <t>6.H2</t>
  </si>
  <si>
    <t>6.H3</t>
  </si>
  <si>
    <t>330-ES2-1KUJ</t>
  </si>
  <si>
    <t>330-ES2-2ZKE</t>
  </si>
  <si>
    <t>330-EN2-1KUJ</t>
  </si>
  <si>
    <t>330-EN2-2ZKE</t>
  </si>
  <si>
    <t>330-ES2-1ANGL/ 330-ES2-1GERL/    330-ES2-1ROSL</t>
  </si>
  <si>
    <t>330-ES2-1EME /       330-ES2-1EME#E</t>
  </si>
  <si>
    <t>330-ES2-1STM /        330-ES2-1STM#E</t>
  </si>
  <si>
    <t>330-ES2-1EKN /       330-ES2-1EKN#E</t>
  </si>
  <si>
    <t>330-ES2-2EKM /       330-ES2-2EKM#E</t>
  </si>
  <si>
    <t>330-ES2-2PPG /      330-ES2-2PPG#E</t>
  </si>
  <si>
    <t>330-ES2-1EMI /     330-ES2-1EMI#E</t>
  </si>
  <si>
    <t>330-ES2-1ESP /     330-ES2-1ESP#E</t>
  </si>
  <si>
    <t>330-ES2-2DSE /      330-ES2-2DSE#E</t>
  </si>
  <si>
    <t>330-ES2-1EKH /      330-ES2-1EKH#E</t>
  </si>
  <si>
    <t>330-ES2-1FBE /      330-ES2-1FBE#E</t>
  </si>
  <si>
    <t>330-EN2-1ANGL/       330-EN2-1GERL/      330-EN2-1ROSL</t>
  </si>
  <si>
    <t>330-EN2-1ANGW/      330-EN2-1GERW/      330-EN2-1ROSW</t>
  </si>
  <si>
    <t>330-EN2-1EME /       330-EN2-1EME#E</t>
  </si>
  <si>
    <t>330-EN2-1STM /      330-EN2-1STM#E</t>
  </si>
  <si>
    <t>330-EN2-1EKN /      330-EN2-1EKN#E</t>
  </si>
  <si>
    <t>330-EN2-2EKM /      330-EN2-2EKM#E</t>
  </si>
  <si>
    <t>330-EN2-2PPG /      330-EN2-2PPG#E</t>
  </si>
  <si>
    <t>330-EN2-1EMI /       330-EN2-1EMI#E</t>
  </si>
  <si>
    <t>330-EN2-1ESP /       330-EN2-1ESP#E</t>
  </si>
  <si>
    <t>330-EN2-2DSE /       330-EN2-2DSE#E</t>
  </si>
  <si>
    <t>330-EN2-1EKH /      330-EN2-1EKH#E</t>
  </si>
  <si>
    <t>330-EN2-1FBE /      330-EN2-1FBE#E</t>
  </si>
  <si>
    <t>Moduł specjalizacyjny_ 3 FINANSE CYFROWE</t>
  </si>
  <si>
    <t>Moduł specjalizacyjny 3. FINANSE CYFROWE</t>
  </si>
  <si>
    <t>FinTech-y i innowacje finansowe</t>
  </si>
  <si>
    <t>E-commerce i finanse zakotwiczone</t>
  </si>
  <si>
    <t>Praktyki zawodowe (2 tygodnie; 60 godz. zegarowych, 80 godzin lekcyjnych)</t>
  </si>
  <si>
    <t>RegTech i cyberbezpieczeństwo w finansach</t>
  </si>
  <si>
    <t>Nowoczesna analiza danych w finansach</t>
  </si>
  <si>
    <t>AI w finansach</t>
  </si>
  <si>
    <t>330-ES2-2CFTF</t>
  </si>
  <si>
    <t>330-ES2-2CRTC</t>
  </si>
  <si>
    <t>330-ES2-2CANF</t>
  </si>
  <si>
    <t>330-ES2-2CEFZ</t>
  </si>
  <si>
    <t>330-ES2-2CAIF</t>
  </si>
  <si>
    <t>330-ES2-1PRA</t>
  </si>
  <si>
    <t>330-EN2-1PRA</t>
  </si>
  <si>
    <t>330-EN2-2CFTF</t>
  </si>
  <si>
    <t>330-EN2-2CRTC</t>
  </si>
  <si>
    <t>330-EN2-2CANF</t>
  </si>
  <si>
    <t>330-EN2-2CEFZ</t>
  </si>
  <si>
    <t>330-EN2-2CAIF</t>
  </si>
  <si>
    <t xml:space="preserve">330-EN2-1ASEM /        330-EN2-1VSEM /      330-EN2-1CSEM </t>
  </si>
  <si>
    <t xml:space="preserve">330-EN2-2ASEM2 / 330-EN2-2VSEM2 / 330-EN2-2CSEM2 </t>
  </si>
  <si>
    <t xml:space="preserve">330-EN2-2ASEM3 / 330-EN2-2VSEM3 / 330-EN2-2CSEM3 </t>
  </si>
  <si>
    <t xml:space="preserve">330-ES2-1ASEM /      330-ES2-1VSEM /      330-ES2-1CSEM </t>
  </si>
  <si>
    <t>330-ES2-2ASEM2 / 330-ES2-2VSEM2 / 330-ES2-2CSEM2</t>
  </si>
  <si>
    <t xml:space="preserve">330-ES2-2ASEM3 / 330-ES2-2VSEM3 / 330-ES2-2CSEM3 </t>
  </si>
  <si>
    <t>Załącznik nr 1
do Uchwały nr 138/RW/III/26
Rady Wydziału Ekonomii i Finansów
z dnia 09.03.2026 r.</t>
  </si>
  <si>
    <t>Obowiązuje od roku akademickiego: 2026/2027</t>
  </si>
  <si>
    <t>Załącznik 2. Harmonogram realizacji programu studiów obowiązującego od roku akademickiego 2026/2027</t>
  </si>
  <si>
    <t>W dniu: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</si>
</sst>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 CE"/>
    </font>
    <font>
      <sz val="11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6" fillId="0" borderId="0"/>
    <xf numFmtId="0" fontId="15" fillId="0" borderId="0"/>
    <xf numFmtId="0" fontId="1" fillId="0" borderId="0"/>
  </cellStyleXfs>
  <cellXfs count="354">
    <xf numFmtId="0" fontId="0" fillId="0" borderId="0" xfId="0"/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4" fillId="2" borderId="1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8" xfId="0" quotePrefix="1" applyFont="1" applyFill="1" applyBorder="1" applyAlignment="1" applyProtection="1">
      <alignment horizontal="center" vertical="center"/>
      <protection locked="0"/>
    </xf>
    <xf numFmtId="49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49" fontId="3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22" xfId="0" quotePrefix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49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7" xfId="0" quotePrefix="1" applyFont="1" applyFill="1" applyBorder="1" applyAlignment="1" applyProtection="1">
      <alignment horizontal="center" vertical="center"/>
      <protection locked="0"/>
    </xf>
    <xf numFmtId="0" fontId="4" fillId="2" borderId="8" xfId="0" quotePrefix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29" xfId="0" quotePrefix="1" applyFont="1" applyFill="1" applyBorder="1" applyAlignment="1" applyProtection="1">
      <alignment horizontal="center" vertical="center"/>
      <protection locked="0"/>
    </xf>
    <xf numFmtId="1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textRotation="90" wrapText="1" shrinkToFit="1"/>
      <protection locked="0"/>
    </xf>
    <xf numFmtId="0" fontId="4" fillId="2" borderId="1" xfId="0" applyFont="1" applyFill="1" applyBorder="1" applyAlignment="1" applyProtection="1">
      <alignment horizontal="center" textRotation="90" shrinkToFit="1"/>
      <protection locked="0"/>
    </xf>
    <xf numFmtId="0" fontId="4" fillId="2" borderId="16" xfId="0" applyFont="1" applyFill="1" applyBorder="1" applyAlignment="1" applyProtection="1">
      <alignment horizontal="center" textRotation="90" shrinkToFit="1"/>
      <protection locked="0"/>
    </xf>
    <xf numFmtId="0" fontId="4" fillId="2" borderId="17" xfId="0" applyFont="1" applyFill="1" applyBorder="1" applyAlignment="1" applyProtection="1">
      <alignment horizontal="center" textRotation="90" shrinkToFit="1"/>
      <protection locked="0"/>
    </xf>
    <xf numFmtId="0" fontId="4" fillId="2" borderId="17" xfId="0" applyFont="1" applyFill="1" applyBorder="1" applyAlignment="1" applyProtection="1">
      <alignment horizontal="center" textRotation="90" wrapText="1"/>
      <protection locked="0"/>
    </xf>
    <xf numFmtId="0" fontId="4" fillId="2" borderId="17" xfId="0" applyFont="1" applyFill="1" applyBorder="1" applyAlignment="1" applyProtection="1">
      <alignment horizontal="center" textRotation="90" wrapText="1" shrinkToFit="1"/>
      <protection locked="0"/>
    </xf>
    <xf numFmtId="0" fontId="4" fillId="2" borderId="18" xfId="0" applyFont="1" applyFill="1" applyBorder="1" applyAlignment="1" applyProtection="1">
      <alignment horizontal="center" textRotation="90" shrinkToFit="1"/>
      <protection locked="0"/>
    </xf>
    <xf numFmtId="0" fontId="4" fillId="2" borderId="37" xfId="0" applyFont="1" applyFill="1" applyBorder="1" applyAlignment="1" applyProtection="1">
      <alignment horizontal="center" textRotation="90" shrinkToFit="1"/>
      <protection locked="0"/>
    </xf>
    <xf numFmtId="0" fontId="4" fillId="2" borderId="35" xfId="0" applyFont="1" applyFill="1" applyBorder="1" applyAlignment="1" applyProtection="1">
      <alignment horizontal="center" textRotation="90" shrinkToFit="1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49" fontId="4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44" xfId="0" quotePrefix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49" fontId="4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vertical="center"/>
      <protection locked="0"/>
    </xf>
    <xf numFmtId="0" fontId="4" fillId="2" borderId="48" xfId="0" applyFont="1" applyFill="1" applyBorder="1" applyAlignment="1" applyProtection="1">
      <alignment vertical="center"/>
      <protection locked="0"/>
    </xf>
    <xf numFmtId="0" fontId="4" fillId="2" borderId="49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2" borderId="13" xfId="0" quotePrefix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51" xfId="0" applyFont="1" applyFill="1" applyBorder="1" applyAlignment="1">
      <alignment horizontal="left" vertical="center" shrinkToFit="1"/>
    </xf>
    <xf numFmtId="0" fontId="3" fillId="2" borderId="52" xfId="0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center" textRotation="90" wrapText="1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2" borderId="56" xfId="0" applyFont="1" applyFill="1" applyBorder="1" applyAlignment="1" applyProtection="1">
      <alignment vertical="center"/>
      <protection locked="0"/>
    </xf>
    <xf numFmtId="0" fontId="8" fillId="2" borderId="16" xfId="0" quotePrefix="1" applyFont="1" applyFill="1" applyBorder="1" applyAlignment="1" applyProtection="1">
      <alignment horizontal="center" vertical="center"/>
      <protection locked="0"/>
    </xf>
    <xf numFmtId="0" fontId="8" fillId="2" borderId="18" xfId="0" quotePrefix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1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17" fillId="2" borderId="4" xfId="0" applyNumberFormat="1" applyFont="1" applyFill="1" applyBorder="1" applyAlignment="1" applyProtection="1">
      <alignment vertical="center" shrinkToFit="1"/>
      <protection locked="0"/>
    </xf>
    <xf numFmtId="49" fontId="17" fillId="2" borderId="3" xfId="0" applyNumberFormat="1" applyFont="1" applyFill="1" applyBorder="1" applyAlignment="1" applyProtection="1">
      <alignment vertical="center" shrinkToFit="1"/>
      <protection locked="0"/>
    </xf>
    <xf numFmtId="49" fontId="17" fillId="2" borderId="19" xfId="0" applyNumberFormat="1" applyFont="1" applyFill="1" applyBorder="1" applyAlignment="1" applyProtection="1">
      <alignment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4" fillId="2" borderId="4" xfId="1" applyFont="1" applyFill="1" applyBorder="1" applyAlignment="1">
      <alignment wrapText="1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0" fontId="21" fillId="2" borderId="0" xfId="0" applyFont="1" applyFill="1" applyAlignment="1" applyProtection="1">
      <alignment vertical="center"/>
      <protection locked="0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17" xfId="0" applyFont="1" applyFill="1" applyBorder="1" applyAlignment="1" applyProtection="1">
      <alignment horizontal="center" textRotation="90" wrapText="1"/>
      <protection locked="0"/>
    </xf>
    <xf numFmtId="49" fontId="6" fillId="2" borderId="4" xfId="0" applyNumberFormat="1" applyFont="1" applyFill="1" applyBorder="1" applyAlignment="1" applyProtection="1">
      <alignment vertical="center" wrapText="1" shrinkToFit="1"/>
      <protection locked="0"/>
    </xf>
    <xf numFmtId="49" fontId="6" fillId="2" borderId="19" xfId="0" applyNumberFormat="1" applyFont="1" applyFill="1" applyBorder="1" applyAlignment="1" applyProtection="1">
      <alignment vertical="center" wrapText="1" shrinkToFit="1"/>
      <protection locked="0"/>
    </xf>
    <xf numFmtId="49" fontId="6" fillId="2" borderId="3" xfId="0" applyNumberFormat="1" applyFont="1" applyFill="1" applyBorder="1" applyAlignment="1" applyProtection="1">
      <alignment vertical="center" wrapText="1" shrinkToFit="1"/>
      <protection locked="0"/>
    </xf>
    <xf numFmtId="49" fontId="6" fillId="2" borderId="24" xfId="0" applyNumberFormat="1" applyFont="1" applyFill="1" applyBorder="1" applyAlignment="1" applyProtection="1">
      <alignment vertical="center" wrapText="1" shrinkToFit="1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4" fillId="2" borderId="66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 applyProtection="1">
      <alignment vertical="center" shrinkToFit="1"/>
      <protection locked="0"/>
    </xf>
    <xf numFmtId="0" fontId="18" fillId="2" borderId="1" xfId="0" applyFont="1" applyFill="1" applyBorder="1" applyAlignment="1">
      <alignment vertical="center" wrapText="1" shrinkToFit="1"/>
    </xf>
    <xf numFmtId="0" fontId="9" fillId="2" borderId="0" xfId="0" applyFont="1" applyFill="1" applyAlignment="1" applyProtection="1">
      <alignment horizontal="right" vertical="center"/>
      <protection locked="0"/>
    </xf>
    <xf numFmtId="0" fontId="3" fillId="2" borderId="5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8" fillId="2" borderId="69" xfId="0" applyFont="1" applyFill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>
      <alignment horizontal="center" vertical="center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9" fillId="2" borderId="65" xfId="0" applyFont="1" applyFill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2" borderId="71" xfId="0" applyFont="1" applyFill="1" applyBorder="1" applyAlignment="1">
      <alignment horizontal="center" vertical="center"/>
    </xf>
    <xf numFmtId="3" fontId="9" fillId="2" borderId="71" xfId="0" applyNumberFormat="1" applyFont="1" applyFill="1" applyBorder="1" applyAlignment="1">
      <alignment horizontal="center" vertical="center"/>
    </xf>
    <xf numFmtId="0" fontId="18" fillId="2" borderId="32" xfId="1" applyFont="1" applyFill="1" applyBorder="1" applyAlignment="1">
      <alignment wrapText="1"/>
    </xf>
    <xf numFmtId="0" fontId="18" fillId="2" borderId="32" xfId="1" applyFont="1" applyFill="1" applyBorder="1"/>
    <xf numFmtId="0" fontId="18" fillId="2" borderId="6" xfId="1" applyFont="1" applyFill="1" applyBorder="1"/>
    <xf numFmtId="0" fontId="18" fillId="2" borderId="68" xfId="1" applyFont="1" applyFill="1" applyBorder="1"/>
    <xf numFmtId="0" fontId="4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/>
    <xf numFmtId="0" fontId="4" fillId="2" borderId="67" xfId="1" applyFont="1" applyFill="1" applyBorder="1" applyAlignment="1">
      <alignment wrapText="1"/>
    </xf>
    <xf numFmtId="0" fontId="8" fillId="2" borderId="6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 wrapText="1"/>
    </xf>
    <xf numFmtId="1" fontId="8" fillId="2" borderId="72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  <xf numFmtId="1" fontId="8" fillId="2" borderId="73" xfId="0" applyNumberFormat="1" applyFont="1" applyFill="1" applyBorder="1" applyAlignment="1">
      <alignment horizontal="center" vertical="center"/>
    </xf>
    <xf numFmtId="1" fontId="8" fillId="2" borderId="74" xfId="0" applyNumberFormat="1" applyFont="1" applyFill="1" applyBorder="1" applyAlignment="1">
      <alignment horizontal="center" vertical="center"/>
    </xf>
    <xf numFmtId="1" fontId="8" fillId="2" borderId="75" xfId="0" applyNumberFormat="1" applyFont="1" applyFill="1" applyBorder="1" applyAlignment="1">
      <alignment horizontal="center" vertical="center"/>
    </xf>
    <xf numFmtId="1" fontId="8" fillId="2" borderId="76" xfId="0" applyNumberFormat="1" applyFont="1" applyFill="1" applyBorder="1" applyAlignment="1">
      <alignment horizontal="center" vertical="center"/>
    </xf>
    <xf numFmtId="1" fontId="8" fillId="2" borderId="77" xfId="0" applyNumberFormat="1" applyFont="1" applyFill="1" applyBorder="1" applyAlignment="1">
      <alignment horizontal="center" vertical="center"/>
    </xf>
    <xf numFmtId="1" fontId="8" fillId="2" borderId="78" xfId="0" applyNumberFormat="1" applyFont="1" applyFill="1" applyBorder="1" applyAlignment="1">
      <alignment horizontal="center" vertical="center"/>
    </xf>
    <xf numFmtId="1" fontId="8" fillId="2" borderId="79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 wrapText="1" shrinkToFit="1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41" xfId="0" applyFont="1" applyFill="1" applyBorder="1" applyAlignment="1" applyProtection="1">
      <alignment horizontal="left" vertical="center" shrinkToFit="1"/>
      <protection locked="0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41" xfId="1" applyFont="1" applyFill="1" applyBorder="1" applyAlignment="1">
      <alignment vertical="center" wrapText="1"/>
    </xf>
    <xf numFmtId="0" fontId="4" fillId="2" borderId="23" xfId="1" applyFont="1" applyFill="1" applyBorder="1" applyAlignment="1">
      <alignment wrapText="1"/>
    </xf>
    <xf numFmtId="0" fontId="4" fillId="2" borderId="23" xfId="1" applyFont="1" applyFill="1" applyBorder="1" applyAlignment="1">
      <alignment vertical="center" wrapText="1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4" fillId="2" borderId="9" xfId="0" quotePrefix="1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wrapText="1"/>
    </xf>
    <xf numFmtId="0" fontId="4" fillId="2" borderId="69" xfId="1" applyFont="1" applyFill="1" applyBorder="1" applyAlignment="1">
      <alignment wrapText="1"/>
    </xf>
    <xf numFmtId="49" fontId="6" fillId="2" borderId="10" xfId="0" applyNumberFormat="1" applyFont="1" applyFill="1" applyBorder="1" applyAlignment="1" applyProtection="1">
      <alignment vertical="center" wrapText="1" shrinkToFit="1"/>
      <protection locked="0"/>
    </xf>
    <xf numFmtId="49" fontId="6" fillId="2" borderId="9" xfId="0" applyNumberFormat="1" applyFont="1" applyFill="1" applyBorder="1" applyAlignment="1" applyProtection="1">
      <alignment vertical="center" wrapText="1" shrinkToFit="1"/>
      <protection locked="0"/>
    </xf>
    <xf numFmtId="49" fontId="6" fillId="2" borderId="80" xfId="0" applyNumberFormat="1" applyFont="1" applyFill="1" applyBorder="1" applyAlignment="1" applyProtection="1">
      <alignment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10" xfId="0" applyFont="1" applyFill="1" applyBorder="1" applyAlignment="1" applyProtection="1">
      <alignment horizontal="left" vertical="center" shrinkToFit="1"/>
      <protection locked="0"/>
    </xf>
    <xf numFmtId="0" fontId="19" fillId="2" borderId="24" xfId="0" applyFont="1" applyFill="1" applyBorder="1" applyAlignment="1" applyProtection="1">
      <alignment horizontal="left" vertical="center" shrinkToFit="1"/>
      <protection locked="0"/>
    </xf>
    <xf numFmtId="0" fontId="4" fillId="2" borderId="21" xfId="1" applyFont="1" applyFill="1" applyBorder="1" applyAlignment="1">
      <alignment vertical="center" wrapText="1"/>
    </xf>
    <xf numFmtId="49" fontId="6" fillId="2" borderId="59" xfId="0" applyNumberFormat="1" applyFont="1" applyFill="1" applyBorder="1" applyAlignment="1" applyProtection="1">
      <alignment vertical="center" wrapText="1" shrinkToFit="1"/>
      <protection locked="0"/>
    </xf>
    <xf numFmtId="0" fontId="4" fillId="2" borderId="39" xfId="1" applyFont="1" applyFill="1" applyBorder="1"/>
    <xf numFmtId="49" fontId="17" fillId="2" borderId="29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4" fillId="2" borderId="6" xfId="1" applyFont="1" applyFill="1" applyBorder="1" applyAlignment="1">
      <alignment vertical="center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>
      <alignment vertical="center" wrapText="1"/>
    </xf>
    <xf numFmtId="0" fontId="4" fillId="2" borderId="70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vertical="center"/>
      <protection locked="0"/>
    </xf>
    <xf numFmtId="0" fontId="17" fillId="2" borderId="1" xfId="0" applyFont="1" applyFill="1" applyBorder="1" applyAlignment="1">
      <alignment vertical="center" wrapText="1" shrinkToFit="1"/>
    </xf>
    <xf numFmtId="1" fontId="3" fillId="2" borderId="7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1" fontId="4" fillId="2" borderId="72" xfId="0" applyNumberFormat="1" applyFont="1" applyFill="1" applyBorder="1" applyAlignment="1">
      <alignment horizontal="center" vertical="center"/>
    </xf>
    <xf numFmtId="1" fontId="4" fillId="2" borderId="73" xfId="0" applyNumberFormat="1" applyFont="1" applyFill="1" applyBorder="1" applyAlignment="1">
      <alignment horizontal="center" vertical="center"/>
    </xf>
    <xf numFmtId="1" fontId="4" fillId="2" borderId="74" xfId="0" applyNumberFormat="1" applyFont="1" applyFill="1" applyBorder="1" applyAlignment="1">
      <alignment horizontal="center" vertical="center"/>
    </xf>
    <xf numFmtId="1" fontId="4" fillId="2" borderId="75" xfId="0" applyNumberFormat="1" applyFont="1" applyFill="1" applyBorder="1" applyAlignment="1">
      <alignment horizontal="center" vertical="center"/>
    </xf>
    <xf numFmtId="1" fontId="4" fillId="2" borderId="76" xfId="0" applyNumberFormat="1" applyFont="1" applyFill="1" applyBorder="1" applyAlignment="1">
      <alignment horizontal="center" vertical="center"/>
    </xf>
    <xf numFmtId="1" fontId="4" fillId="2" borderId="77" xfId="0" applyNumberFormat="1" applyFont="1" applyFill="1" applyBorder="1" applyAlignment="1">
      <alignment horizontal="center" vertical="center"/>
    </xf>
    <xf numFmtId="1" fontId="4" fillId="2" borderId="78" xfId="0" applyNumberFormat="1" applyFont="1" applyFill="1" applyBorder="1" applyAlignment="1">
      <alignment horizontal="center" vertical="center"/>
    </xf>
    <xf numFmtId="1" fontId="4" fillId="2" borderId="79" xfId="0" applyNumberFormat="1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right" vertical="center" shrinkToFi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57" xfId="0" applyFont="1" applyBorder="1" applyAlignment="1" applyProtection="1">
      <alignment horizontal="justify" vertical="center" wrapText="1"/>
      <protection locked="0"/>
    </xf>
    <xf numFmtId="0" fontId="8" fillId="0" borderId="55" xfId="0" applyFont="1" applyBorder="1" applyAlignment="1" applyProtection="1">
      <alignment horizontal="justify" vertical="center" wrapText="1"/>
      <protection locked="0"/>
    </xf>
    <xf numFmtId="0" fontId="8" fillId="0" borderId="58" xfId="0" applyFont="1" applyBorder="1" applyAlignment="1" applyProtection="1">
      <alignment horizontal="justify" vertical="center" wrapText="1"/>
      <protection locked="0"/>
    </xf>
    <xf numFmtId="0" fontId="8" fillId="0" borderId="59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justify" vertical="center" wrapText="1"/>
      <protection locked="0"/>
    </xf>
    <xf numFmtId="0" fontId="8" fillId="0" borderId="60" xfId="0" applyFont="1" applyBorder="1" applyAlignment="1" applyProtection="1">
      <alignment horizontal="justify" vertical="center" wrapText="1"/>
      <protection locked="0"/>
    </xf>
    <xf numFmtId="0" fontId="3" fillId="3" borderId="54" xfId="0" applyFont="1" applyFill="1" applyBorder="1" applyAlignment="1" applyProtection="1">
      <alignment horizontal="left" vertical="center"/>
      <protection locked="0"/>
    </xf>
    <xf numFmtId="0" fontId="3" fillId="3" borderId="61" xfId="0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0" fontId="9" fillId="2" borderId="66" xfId="0" applyFont="1" applyFill="1" applyBorder="1" applyAlignment="1" applyProtection="1">
      <alignment horizontal="right" vertical="center"/>
      <protection locked="0"/>
    </xf>
    <xf numFmtId="0" fontId="3" fillId="2" borderId="63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3" fillId="2" borderId="54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3" fillId="2" borderId="62" xfId="0" applyFont="1" applyFill="1" applyBorder="1" applyAlignment="1" applyProtection="1">
      <alignment horizontal="left" vertical="center"/>
      <protection locked="0"/>
    </xf>
    <xf numFmtId="0" fontId="3" fillId="3" borderId="54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56" xfId="0" applyFont="1" applyFill="1" applyBorder="1" applyAlignment="1" applyProtection="1">
      <alignment horizontal="left" vertical="center" shrinkToFit="1"/>
      <protection locked="0"/>
    </xf>
    <xf numFmtId="0" fontId="3" fillId="2" borderId="38" xfId="0" applyFont="1" applyFill="1" applyBorder="1" applyAlignment="1" applyProtection="1">
      <alignment horizontal="left" vertical="center"/>
      <protection locked="0"/>
    </xf>
    <xf numFmtId="0" fontId="3" fillId="2" borderId="54" xfId="0" applyFont="1" applyFill="1" applyBorder="1" applyAlignment="1" applyProtection="1">
      <alignment horizontal="left" vertical="center" shrinkToFit="1"/>
      <protection locked="0"/>
    </xf>
    <xf numFmtId="0" fontId="3" fillId="2" borderId="15" xfId="0" applyFont="1" applyFill="1" applyBorder="1" applyAlignment="1" applyProtection="1">
      <alignment horizontal="left" vertical="center" shrinkToFit="1"/>
      <protection locked="0"/>
    </xf>
    <xf numFmtId="0" fontId="3" fillId="2" borderId="61" xfId="0" applyFont="1" applyFill="1" applyBorder="1" applyAlignment="1" applyProtection="1">
      <alignment horizontal="left" vertical="center" shrinkToFit="1"/>
      <protection locked="0"/>
    </xf>
    <xf numFmtId="0" fontId="14" fillId="0" borderId="6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4" fillId="2" borderId="61" xfId="0" applyFont="1" applyFill="1" applyBorder="1" applyAlignment="1">
      <alignment vertical="center"/>
    </xf>
    <xf numFmtId="0" fontId="3" fillId="2" borderId="63" xfId="0" applyFont="1" applyFill="1" applyBorder="1" applyAlignment="1" applyProtection="1">
      <alignment horizontal="left" vertical="center" shrinkToFit="1"/>
      <protection locked="0"/>
    </xf>
    <xf numFmtId="0" fontId="3" fillId="2" borderId="33" xfId="0" applyFont="1" applyFill="1" applyBorder="1" applyAlignment="1" applyProtection="1">
      <alignment horizontal="left" vertical="center" shrinkToFit="1"/>
      <protection locked="0"/>
    </xf>
    <xf numFmtId="0" fontId="3" fillId="2" borderId="64" xfId="0" applyFont="1" applyFill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left" vertical="center" shrinkToFit="1"/>
      <protection locked="0"/>
    </xf>
    <xf numFmtId="0" fontId="3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65" xfId="0" applyFont="1" applyFill="1" applyBorder="1" applyAlignment="1" applyProtection="1">
      <alignment horizontal="left" vertical="center" shrinkToFit="1"/>
      <protection locked="0"/>
    </xf>
    <xf numFmtId="0" fontId="3" fillId="2" borderId="66" xfId="0" applyFont="1" applyFill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justify" vertical="center" wrapText="1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1" xfId="0" applyFont="1" applyFill="1" applyBorder="1" applyAlignment="1" applyProtection="1">
      <alignment horizontal="left"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2" borderId="6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65" xfId="0" applyFont="1" applyFill="1" applyBorder="1" applyAlignment="1" applyProtection="1">
      <alignment horizontal="left" vertical="center"/>
      <protection locked="0"/>
    </xf>
    <xf numFmtId="0" fontId="20" fillId="2" borderId="5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20" fillId="2" borderId="9" xfId="0" applyFont="1" applyFill="1" applyBorder="1" applyAlignment="1" applyProtection="1">
      <alignment horizontal="left" vertical="center"/>
      <protection locked="0"/>
    </xf>
    <xf numFmtId="0" fontId="20" fillId="2" borderId="31" xfId="0" applyFont="1" applyFill="1" applyBorder="1" applyAlignment="1" applyProtection="1">
      <alignment horizontal="left" vertical="center"/>
      <protection locked="0"/>
    </xf>
    <xf numFmtId="0" fontId="20" fillId="2" borderId="32" xfId="0" applyFont="1" applyFill="1" applyBorder="1" applyAlignment="1" applyProtection="1">
      <alignment horizontal="left" vertical="center"/>
      <protection locked="0"/>
    </xf>
    <xf numFmtId="0" fontId="3" fillId="2" borderId="38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3" fillId="2" borderId="65" xfId="0" applyFont="1" applyFill="1" applyBorder="1" applyAlignment="1" applyProtection="1">
      <alignment vertical="center"/>
      <protection locked="0"/>
    </xf>
    <xf numFmtId="3" fontId="3" fillId="2" borderId="71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 codeName="Arkusz2"/>
  <dimension ref="A1:AL264"/>
  <sheetViews>
    <sheetView showGridLines="0" showZeros="0" view="pageBreakPreview" topLeftCell="A88" zoomScaleSheetLayoutView="100" workbookViewId="0">
      <selection sqref="A1:IV65536"/>
    </sheetView>
  </sheetViews>
  <sheetFormatPr defaultColWidth="9.140625" defaultRowHeight="15"/>
  <cols>
    <col min="1" max="1" width="6.7109375" style="1" customWidth="1"/>
    <col min="2" max="2" width="37.28515625" style="2" customWidth="1"/>
    <col min="3" max="3" width="12.42578125" style="3" customWidth="1"/>
    <col min="4" max="27" width="3.71093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>
      <c r="A1" s="288" t="s">
        <v>0</v>
      </c>
      <c r="B1" s="289"/>
      <c r="C1" s="289"/>
      <c r="D1" s="289"/>
      <c r="E1" s="289"/>
      <c r="F1" s="289"/>
      <c r="G1" s="289"/>
      <c r="H1" s="289"/>
      <c r="I1" s="289"/>
    </row>
    <row r="2" spans="1:31" ht="20.100000000000001" customHeight="1" thickBot="1">
      <c r="A2" s="302" t="s">
        <v>1</v>
      </c>
      <c r="B2" s="303"/>
      <c r="C2" s="74"/>
      <c r="Q2" s="75"/>
      <c r="S2" s="75"/>
      <c r="U2" s="75"/>
      <c r="W2" s="75"/>
      <c r="Y2" s="75"/>
      <c r="AA2" s="75"/>
    </row>
    <row r="3" spans="1:31" ht="12.95" customHeight="1" thickTop="1" thickBot="1">
      <c r="F3" s="4"/>
      <c r="G3" s="290" t="s">
        <v>2</v>
      </c>
      <c r="H3" s="291"/>
      <c r="I3" s="291"/>
      <c r="J3" s="291"/>
      <c r="K3" s="291"/>
      <c r="L3" s="291"/>
      <c r="M3" s="291"/>
      <c r="N3" s="292"/>
      <c r="O3" s="296" t="s">
        <v>3</v>
      </c>
      <c r="P3" s="297"/>
      <c r="Q3" s="297"/>
      <c r="R3" s="297"/>
      <c r="S3" s="296" t="s">
        <v>4</v>
      </c>
      <c r="T3" s="297"/>
      <c r="U3" s="297"/>
      <c r="V3" s="297"/>
      <c r="W3" s="296" t="s">
        <v>5</v>
      </c>
      <c r="X3" s="297"/>
      <c r="Y3" s="297"/>
      <c r="Z3" s="297"/>
      <c r="AA3" s="316" t="s">
        <v>6</v>
      </c>
      <c r="AB3" s="317"/>
      <c r="AC3" s="317"/>
      <c r="AD3" s="317"/>
      <c r="AE3" s="318"/>
    </row>
    <row r="4" spans="1:31" ht="16.5" customHeight="1" thickTop="1" thickBot="1">
      <c r="F4" s="4"/>
      <c r="G4" s="293"/>
      <c r="H4" s="294"/>
      <c r="I4" s="294"/>
      <c r="J4" s="294"/>
      <c r="K4" s="294"/>
      <c r="L4" s="294"/>
      <c r="M4" s="294"/>
      <c r="N4" s="295"/>
      <c r="O4" s="5" t="s">
        <v>7</v>
      </c>
      <c r="P4" s="5"/>
      <c r="Q4" s="5" t="s">
        <v>8</v>
      </c>
      <c r="R4" s="5"/>
      <c r="S4" s="5" t="s">
        <v>9</v>
      </c>
      <c r="T4" s="5"/>
      <c r="U4" s="5" t="s">
        <v>10</v>
      </c>
      <c r="V4" s="5"/>
      <c r="W4" s="6" t="s">
        <v>11</v>
      </c>
      <c r="X4" s="6"/>
      <c r="Y4" s="296" t="s">
        <v>12</v>
      </c>
      <c r="Z4" s="322"/>
      <c r="AA4" s="319"/>
      <c r="AB4" s="320"/>
      <c r="AC4" s="320"/>
      <c r="AD4" s="320"/>
      <c r="AE4" s="321"/>
    </row>
    <row r="5" spans="1:31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93" t="s">
        <v>17</v>
      </c>
      <c r="F5" s="93" t="s">
        <v>18</v>
      </c>
      <c r="G5" s="94" t="s">
        <v>19</v>
      </c>
      <c r="H5" s="95" t="s">
        <v>20</v>
      </c>
      <c r="I5" s="96" t="s">
        <v>21</v>
      </c>
      <c r="J5" s="96" t="s">
        <v>22</v>
      </c>
      <c r="K5" s="96" t="s">
        <v>23</v>
      </c>
      <c r="L5" s="96" t="s">
        <v>24</v>
      </c>
      <c r="M5" s="97" t="s">
        <v>25</v>
      </c>
      <c r="N5" s="98" t="s">
        <v>26</v>
      </c>
      <c r="O5" s="95" t="s">
        <v>27</v>
      </c>
      <c r="P5" s="99" t="s">
        <v>28</v>
      </c>
      <c r="Q5" s="95" t="s">
        <v>27</v>
      </c>
      <c r="R5" s="99" t="s">
        <v>28</v>
      </c>
      <c r="S5" s="95" t="s">
        <v>27</v>
      </c>
      <c r="T5" s="99" t="s">
        <v>28</v>
      </c>
      <c r="U5" s="95" t="s">
        <v>27</v>
      </c>
      <c r="V5" s="99" t="s">
        <v>28</v>
      </c>
      <c r="W5" s="95" t="s">
        <v>27</v>
      </c>
      <c r="X5" s="100" t="s">
        <v>28</v>
      </c>
      <c r="Y5" s="101" t="s">
        <v>27</v>
      </c>
      <c r="Z5" s="100" t="s">
        <v>28</v>
      </c>
      <c r="AA5" s="140" t="s">
        <v>29</v>
      </c>
      <c r="AB5" s="140" t="s">
        <v>30</v>
      </c>
      <c r="AC5" s="140" t="s">
        <v>31</v>
      </c>
      <c r="AD5" s="140" t="s">
        <v>32</v>
      </c>
      <c r="AE5" s="140" t="s">
        <v>33</v>
      </c>
    </row>
    <row r="6" spans="1:31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>
      <c r="A7" s="313" t="s">
        <v>34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5"/>
    </row>
    <row r="8" spans="1:31" ht="17.100000000000001" customHeight="1" thickTop="1">
      <c r="A8" s="10"/>
      <c r="B8" s="89"/>
      <c r="C8" s="56"/>
      <c r="D8" s="10"/>
      <c r="E8" s="57"/>
      <c r="F8" s="105"/>
      <c r="G8" s="58">
        <f>SUM(H8:N8)</f>
        <v>0</v>
      </c>
      <c r="H8" s="61"/>
      <c r="I8" s="90"/>
      <c r="J8" s="106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07"/>
      <c r="AB8" s="107"/>
      <c r="AC8" s="107"/>
      <c r="AD8" s="107"/>
      <c r="AE8" s="107"/>
    </row>
    <row r="9" spans="1:31" ht="17.100000000000001" customHeight="1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3"/>
      <c r="AB9" s="103"/>
      <c r="AC9" s="103"/>
      <c r="AD9" s="103"/>
      <c r="AE9" s="103"/>
    </row>
    <row r="10" spans="1:31" ht="17.100000000000001" customHeight="1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3"/>
      <c r="AB10" s="103"/>
      <c r="AC10" s="103"/>
      <c r="AD10" s="103"/>
      <c r="AE10" s="103"/>
    </row>
    <row r="11" spans="1:31" ht="17.100000000000001" customHeight="1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3"/>
      <c r="AB11" s="103"/>
      <c r="AC11" s="103"/>
      <c r="AD11" s="103"/>
      <c r="AE11" s="103"/>
    </row>
    <row r="12" spans="1:31" ht="17.100000000000001" customHeight="1" thickBot="1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4"/>
      <c r="AB12" s="104"/>
      <c r="AC12" s="104"/>
      <c r="AD12" s="104"/>
      <c r="AE12" s="104"/>
    </row>
    <row r="13" spans="1:31" s="77" customFormat="1" ht="17.100000000000001" customHeight="1" thickTop="1" thickBot="1">
      <c r="A13" s="304" t="s">
        <v>19</v>
      </c>
      <c r="B13" s="305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>
      <c r="A14" s="313" t="s">
        <v>35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5"/>
    </row>
    <row r="15" spans="1:31" ht="17.100000000000001" customHeight="1" thickTop="1">
      <c r="A15" s="10"/>
      <c r="B15" s="108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09"/>
      <c r="AC15" s="107"/>
      <c r="AD15" s="107"/>
      <c r="AE15" s="107"/>
    </row>
    <row r="16" spans="1:31" ht="17.100000000000001" customHeight="1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8"/>
      <c r="J16" s="19"/>
      <c r="K16" s="18"/>
      <c r="L16" s="18"/>
      <c r="M16" s="18"/>
      <c r="N16" s="18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2"/>
      <c r="AC16" s="103"/>
      <c r="AD16" s="103"/>
      <c r="AE16" s="103"/>
    </row>
    <row r="17" spans="1:38" ht="17.100000000000001" customHeight="1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8"/>
      <c r="J17" s="19"/>
      <c r="K17" s="18"/>
      <c r="L17" s="18"/>
      <c r="M17" s="18"/>
      <c r="N17" s="18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2"/>
      <c r="AC17" s="103"/>
      <c r="AD17" s="103"/>
      <c r="AE17" s="103"/>
    </row>
    <row r="18" spans="1:38" ht="17.100000000000001" customHeight="1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8"/>
      <c r="J18" s="19"/>
      <c r="K18" s="18"/>
      <c r="L18" s="18"/>
      <c r="M18" s="18"/>
      <c r="N18" s="18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2"/>
      <c r="AC18" s="103"/>
      <c r="AD18" s="103"/>
      <c r="AE18" s="103"/>
    </row>
    <row r="19" spans="1:38" ht="17.100000000000001" customHeight="1" thickBot="1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4"/>
      <c r="AC19" s="104"/>
      <c r="AD19" s="104"/>
      <c r="AE19" s="104"/>
    </row>
    <row r="20" spans="1:38" s="77" customFormat="1" ht="17.100000000000001" customHeight="1" thickTop="1" thickBot="1">
      <c r="A20" s="304" t="s">
        <v>19</v>
      </c>
      <c r="B20" s="305"/>
      <c r="C20" s="53"/>
      <c r="D20" s="54">
        <f>SUM(D15:D19)</f>
        <v>0</v>
      </c>
      <c r="E20" s="55"/>
      <c r="F20" s="55"/>
      <c r="G20" s="32">
        <f>SUM(G15:G19)</f>
        <v>0</v>
      </c>
      <c r="H20" s="110">
        <f t="shared" ref="H20:AE20" si="2">SUM(H15:H19)</f>
        <v>0</v>
      </c>
      <c r="I20" s="111">
        <f t="shared" si="2"/>
        <v>0</v>
      </c>
      <c r="J20" s="111">
        <f t="shared" si="2"/>
        <v>0</v>
      </c>
      <c r="K20" s="111">
        <f t="shared" si="2"/>
        <v>0</v>
      </c>
      <c r="L20" s="111">
        <f t="shared" si="2"/>
        <v>0</v>
      </c>
      <c r="M20" s="111">
        <f t="shared" si="2"/>
        <v>0</v>
      </c>
      <c r="N20" s="111">
        <f t="shared" si="2"/>
        <v>0</v>
      </c>
      <c r="O20" s="110">
        <f t="shared" si="2"/>
        <v>0</v>
      </c>
      <c r="P20" s="112">
        <f t="shared" si="2"/>
        <v>0</v>
      </c>
      <c r="Q20" s="110">
        <f t="shared" si="2"/>
        <v>0</v>
      </c>
      <c r="R20" s="112">
        <f t="shared" si="2"/>
        <v>0</v>
      </c>
      <c r="S20" s="110">
        <f t="shared" si="2"/>
        <v>0</v>
      </c>
      <c r="T20" s="113">
        <f t="shared" si="2"/>
        <v>0</v>
      </c>
      <c r="U20" s="110">
        <f t="shared" si="2"/>
        <v>0</v>
      </c>
      <c r="V20" s="112">
        <f t="shared" si="2"/>
        <v>0</v>
      </c>
      <c r="W20" s="110">
        <f t="shared" si="2"/>
        <v>0</v>
      </c>
      <c r="X20" s="112">
        <f t="shared" si="2"/>
        <v>0</v>
      </c>
      <c r="Y20" s="110">
        <f t="shared" si="2"/>
        <v>0</v>
      </c>
      <c r="Z20" s="112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</row>
    <row r="21" spans="1:38" ht="17.100000000000001" customHeight="1" thickTop="1" thickBot="1">
      <c r="A21" s="323" t="s">
        <v>36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5"/>
      <c r="AG21" s="77"/>
      <c r="AH21" s="77"/>
      <c r="AI21" s="77"/>
      <c r="AJ21" s="77"/>
      <c r="AK21" s="77"/>
      <c r="AL21" s="77"/>
    </row>
    <row r="22" spans="1:38" ht="17.100000000000001" customHeight="1" thickTop="1">
      <c r="A22" s="10"/>
      <c r="B22" s="115"/>
      <c r="C22" s="56"/>
      <c r="D22" s="10"/>
      <c r="E22" s="57"/>
      <c r="F22" s="116"/>
      <c r="G22" s="58">
        <f>SUM(H22:N22)</f>
        <v>0</v>
      </c>
      <c r="H22" s="61"/>
      <c r="I22" s="90"/>
      <c r="J22" s="90"/>
      <c r="K22" s="90"/>
      <c r="L22" s="117"/>
      <c r="M22" s="117"/>
      <c r="N22" s="59"/>
      <c r="O22" s="118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19"/>
      <c r="AB22" s="107"/>
      <c r="AC22" s="107"/>
      <c r="AD22" s="107"/>
      <c r="AE22" s="107"/>
    </row>
    <row r="23" spans="1:38" ht="17.100000000000001" customHeight="1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0"/>
      <c r="AB23" s="103"/>
      <c r="AC23" s="103"/>
      <c r="AD23" s="103"/>
      <c r="AE23" s="103"/>
    </row>
    <row r="24" spans="1:38" ht="17.100000000000001" customHeight="1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0"/>
      <c r="AB24" s="103"/>
      <c r="AC24" s="103"/>
      <c r="AD24" s="103"/>
      <c r="AE24" s="103"/>
    </row>
    <row r="25" spans="1:38" ht="17.100000000000001" customHeight="1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0"/>
      <c r="AB25" s="103"/>
      <c r="AC25" s="103"/>
      <c r="AD25" s="103"/>
      <c r="AE25" s="103"/>
    </row>
    <row r="26" spans="1:38" ht="17.100000000000001" customHeight="1" thickBot="1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1"/>
      <c r="AB26" s="104"/>
      <c r="AC26" s="104"/>
      <c r="AD26" s="104"/>
      <c r="AE26" s="104"/>
    </row>
    <row r="27" spans="1:38" s="77" customFormat="1" ht="17.100000000000001" customHeight="1" thickTop="1" thickBot="1">
      <c r="A27" s="304" t="s">
        <v>19</v>
      </c>
      <c r="B27" s="305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8" ht="17.100000000000001" customHeight="1" thickTop="1" thickBot="1">
      <c r="A28" s="313" t="s">
        <v>37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5"/>
    </row>
    <row r="29" spans="1:38" ht="17.100000000000001" customHeight="1" thickTop="1">
      <c r="A29" s="39"/>
      <c r="B29" s="122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3"/>
      <c r="AB29" s="107"/>
      <c r="AC29" s="107"/>
      <c r="AD29" s="107"/>
      <c r="AE29" s="107"/>
    </row>
    <row r="30" spans="1:38" ht="17.100000000000001" customHeight="1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0"/>
      <c r="AB30" s="103"/>
      <c r="AC30" s="103"/>
      <c r="AD30" s="103"/>
      <c r="AE30" s="103"/>
    </row>
    <row r="31" spans="1:38" ht="17.100000000000001" customHeight="1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0"/>
      <c r="AB31" s="103"/>
      <c r="AC31" s="103"/>
      <c r="AD31" s="103"/>
      <c r="AE31" s="103"/>
    </row>
    <row r="32" spans="1:38" ht="17.100000000000001" customHeight="1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0"/>
      <c r="AB32" s="103"/>
      <c r="AC32" s="103"/>
      <c r="AD32" s="103"/>
      <c r="AE32" s="103"/>
    </row>
    <row r="33" spans="1:31" ht="17.100000000000001" customHeight="1" thickBot="1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1"/>
      <c r="AB33" s="124"/>
      <c r="AC33" s="124"/>
      <c r="AD33" s="124"/>
      <c r="AE33" s="124"/>
    </row>
    <row r="34" spans="1:31" s="77" customFormat="1" ht="17.100000000000001" customHeight="1" thickTop="1" thickBot="1">
      <c r="A34" s="300" t="s">
        <v>19</v>
      </c>
      <c r="B34" s="301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>
      <c r="A35" s="313" t="s">
        <v>38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5"/>
    </row>
    <row r="36" spans="1:31" ht="17.100000000000001" customHeight="1" thickTop="1">
      <c r="A36" s="39"/>
      <c r="B36" s="122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3"/>
      <c r="AB36" s="107"/>
      <c r="AC36" s="107"/>
      <c r="AD36" s="107"/>
      <c r="AE36" s="107"/>
    </row>
    <row r="37" spans="1:31" ht="17.100000000000001" customHeight="1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0"/>
      <c r="AB37" s="103"/>
      <c r="AC37" s="103"/>
      <c r="AD37" s="103"/>
      <c r="AE37" s="103"/>
    </row>
    <row r="38" spans="1:31" ht="17.100000000000001" customHeight="1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0"/>
      <c r="AB38" s="103"/>
      <c r="AC38" s="103"/>
      <c r="AD38" s="103"/>
      <c r="AE38" s="103"/>
    </row>
    <row r="39" spans="1:31" ht="17.100000000000001" customHeight="1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0"/>
      <c r="AB39" s="103"/>
      <c r="AC39" s="103"/>
      <c r="AD39" s="103"/>
      <c r="AE39" s="103"/>
    </row>
    <row r="40" spans="1:31" ht="17.100000000000001" customHeight="1" thickBot="1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1"/>
      <c r="AB40" s="104"/>
      <c r="AC40" s="104"/>
      <c r="AD40" s="104"/>
      <c r="AE40" s="104"/>
    </row>
    <row r="41" spans="1:31" s="77" customFormat="1" ht="17.100000000000001" customHeight="1" thickTop="1" thickBot="1">
      <c r="A41" s="306" t="s">
        <v>19</v>
      </c>
      <c r="B41" s="301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>
      <c r="A42" s="313" t="s">
        <v>39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5"/>
    </row>
    <row r="43" spans="1:31" ht="17.100000000000001" customHeight="1" thickTop="1">
      <c r="A43" s="39"/>
      <c r="B43" s="122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3"/>
      <c r="AB43" s="107"/>
      <c r="AC43" s="107"/>
      <c r="AD43" s="107"/>
      <c r="AE43" s="107"/>
    </row>
    <row r="44" spans="1:31" ht="17.100000000000001" customHeight="1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0"/>
      <c r="AB44" s="103"/>
      <c r="AC44" s="103"/>
      <c r="AD44" s="103"/>
      <c r="AE44" s="103"/>
    </row>
    <row r="45" spans="1:31" ht="17.100000000000001" customHeight="1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0"/>
      <c r="AB45" s="103"/>
      <c r="AC45" s="103"/>
      <c r="AD45" s="103"/>
      <c r="AE45" s="103"/>
    </row>
    <row r="46" spans="1:31" ht="17.100000000000001" customHeight="1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0"/>
      <c r="AB46" s="103"/>
      <c r="AC46" s="103"/>
      <c r="AD46" s="103"/>
      <c r="AE46" s="103"/>
    </row>
    <row r="47" spans="1:31" ht="17.100000000000001" customHeight="1" thickBot="1">
      <c r="A47" s="24"/>
      <c r="B47" s="22"/>
      <c r="C47" s="23"/>
      <c r="D47" s="24"/>
      <c r="E47" s="25"/>
      <c r="F47" s="25"/>
      <c r="G47" s="125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6"/>
      <c r="U47" s="27"/>
      <c r="V47" s="29"/>
      <c r="W47" s="27"/>
      <c r="X47" s="29"/>
      <c r="Y47" s="27"/>
      <c r="Z47" s="29"/>
      <c r="AA47" s="121"/>
      <c r="AB47" s="104"/>
      <c r="AC47" s="104"/>
      <c r="AD47" s="104"/>
      <c r="AE47" s="104"/>
    </row>
    <row r="48" spans="1:31" s="77" customFormat="1" ht="17.100000000000001" customHeight="1" thickTop="1" thickBot="1">
      <c r="A48" s="304" t="s">
        <v>19</v>
      </c>
      <c r="B48" s="305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>
      <c r="A49" s="309" t="s">
        <v>40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1"/>
    </row>
    <row r="50" spans="1:31" ht="17.100000000000001" customHeight="1" thickBot="1">
      <c r="A50" s="309" t="s">
        <v>41</v>
      </c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1"/>
    </row>
    <row r="51" spans="1:31" ht="17.100000000000001" customHeight="1" thickTop="1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19"/>
      <c r="AB51" s="107"/>
      <c r="AC51" s="107"/>
      <c r="AD51" s="107"/>
      <c r="AE51" s="107"/>
    </row>
    <row r="52" spans="1:31" ht="17.100000000000001" customHeight="1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0"/>
      <c r="AB52" s="103"/>
      <c r="AC52" s="103"/>
      <c r="AD52" s="103"/>
      <c r="AE52" s="103"/>
    </row>
    <row r="53" spans="1:31" ht="17.100000000000001" customHeight="1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0"/>
      <c r="AB53" s="103"/>
      <c r="AC53" s="103"/>
      <c r="AD53" s="103"/>
      <c r="AE53" s="103"/>
    </row>
    <row r="54" spans="1:31" ht="17.100000000000001" customHeight="1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0"/>
      <c r="AB54" s="103"/>
      <c r="AC54" s="103"/>
      <c r="AD54" s="103"/>
      <c r="AE54" s="103"/>
    </row>
    <row r="55" spans="1:31" ht="17.100000000000001" customHeight="1" thickBot="1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1"/>
      <c r="AB55" s="104"/>
      <c r="AC55" s="104"/>
      <c r="AD55" s="104"/>
      <c r="AE55" s="104"/>
    </row>
    <row r="56" spans="1:31" s="77" customFormat="1" ht="17.100000000000001" customHeight="1" thickTop="1" thickBot="1">
      <c r="A56" s="312" t="s">
        <v>19</v>
      </c>
      <c r="B56" s="305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>
      <c r="A57" s="313" t="s">
        <v>42</v>
      </c>
      <c r="B57" s="314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5"/>
    </row>
    <row r="58" spans="1:31" ht="17.100000000000001" customHeight="1" thickTop="1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19"/>
      <c r="AB58" s="107"/>
      <c r="AC58" s="107"/>
      <c r="AD58" s="107"/>
      <c r="AE58" s="107"/>
    </row>
    <row r="59" spans="1:31" ht="17.100000000000001" customHeight="1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8"/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0"/>
      <c r="AB59" s="103"/>
      <c r="AC59" s="103"/>
      <c r="AD59" s="103"/>
      <c r="AE59" s="103"/>
    </row>
    <row r="60" spans="1:31" ht="17.100000000000001" customHeight="1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8"/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0"/>
      <c r="AB60" s="103"/>
      <c r="AC60" s="103"/>
      <c r="AD60" s="103"/>
      <c r="AE60" s="103"/>
    </row>
    <row r="61" spans="1:31" ht="17.100000000000001" customHeight="1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8"/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0"/>
      <c r="AB61" s="103"/>
      <c r="AC61" s="103"/>
      <c r="AD61" s="103"/>
      <c r="AE61" s="103"/>
    </row>
    <row r="62" spans="1:31" ht="17.100000000000001" customHeight="1" thickBot="1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8"/>
      <c r="J62" s="18"/>
      <c r="K62" s="18"/>
      <c r="L62" s="18"/>
      <c r="M62" s="18"/>
      <c r="N62" s="18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1"/>
      <c r="AB62" s="104"/>
      <c r="AC62" s="104"/>
      <c r="AD62" s="104"/>
      <c r="AE62" s="104"/>
    </row>
    <row r="63" spans="1:31" s="77" customFormat="1" ht="17.100000000000001" customHeight="1" thickTop="1" thickBot="1">
      <c r="A63" s="312" t="s">
        <v>19</v>
      </c>
      <c r="B63" s="305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>
      <c r="A64" s="323" t="s">
        <v>43</v>
      </c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5"/>
    </row>
    <row r="65" spans="1:31" ht="17.100000000000001" customHeight="1" thickBot="1">
      <c r="A65" s="327" t="s">
        <v>41</v>
      </c>
      <c r="B65" s="328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328"/>
      <c r="Z65" s="328"/>
      <c r="AA65" s="328"/>
      <c r="AB65" s="328"/>
      <c r="AC65" s="328"/>
      <c r="AD65" s="328"/>
      <c r="AE65" s="329"/>
    </row>
    <row r="66" spans="1:31" ht="17.100000000000001" customHeight="1" thickTop="1">
      <c r="A66" s="39"/>
      <c r="B66" s="122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3"/>
      <c r="AB66" s="107"/>
      <c r="AC66" s="107"/>
      <c r="AD66" s="107"/>
      <c r="AE66" s="107"/>
    </row>
    <row r="67" spans="1:31" ht="17.100000000000001" customHeight="1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0"/>
      <c r="AB67" s="103"/>
      <c r="AC67" s="103"/>
      <c r="AD67" s="103"/>
      <c r="AE67" s="103"/>
    </row>
    <row r="68" spans="1:31" ht="17.100000000000001" customHeight="1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0"/>
      <c r="AB68" s="103"/>
      <c r="AC68" s="103"/>
      <c r="AD68" s="103"/>
      <c r="AE68" s="103"/>
    </row>
    <row r="69" spans="1:31" ht="17.100000000000001" customHeight="1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0"/>
      <c r="AB69" s="103"/>
      <c r="AC69" s="103"/>
      <c r="AD69" s="103"/>
      <c r="AE69" s="103"/>
    </row>
    <row r="70" spans="1:31" ht="17.100000000000001" customHeight="1" thickBot="1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1"/>
      <c r="AB70" s="104"/>
      <c r="AC70" s="104"/>
      <c r="AD70" s="104"/>
      <c r="AE70" s="104"/>
    </row>
    <row r="71" spans="1:31" s="77" customFormat="1" ht="17.100000000000001" customHeight="1" thickTop="1" thickBot="1">
      <c r="A71" s="312" t="s">
        <v>19</v>
      </c>
      <c r="B71" s="305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>
      <c r="A72" s="313" t="s">
        <v>44</v>
      </c>
      <c r="B72" s="314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5"/>
    </row>
    <row r="73" spans="1:31" ht="17.100000000000001" customHeight="1" thickTop="1">
      <c r="A73" s="39"/>
      <c r="B73" s="122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3"/>
      <c r="AB73" s="107"/>
      <c r="AC73" s="107"/>
      <c r="AD73" s="107"/>
      <c r="AE73" s="107"/>
    </row>
    <row r="74" spans="1:31" ht="17.100000000000001" customHeight="1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0"/>
      <c r="AB74" s="103"/>
      <c r="AC74" s="103"/>
      <c r="AD74" s="103"/>
      <c r="AE74" s="103"/>
    </row>
    <row r="75" spans="1:31" ht="17.100000000000001" customHeight="1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0"/>
      <c r="AB75" s="103"/>
      <c r="AC75" s="103"/>
      <c r="AD75" s="103"/>
      <c r="AE75" s="103"/>
    </row>
    <row r="76" spans="1:31" ht="17.100000000000001" customHeight="1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0"/>
      <c r="AB76" s="103"/>
      <c r="AC76" s="103"/>
      <c r="AD76" s="103"/>
      <c r="AE76" s="103"/>
    </row>
    <row r="77" spans="1:31" ht="17.100000000000001" customHeight="1" thickBot="1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1"/>
      <c r="AB77" s="104"/>
      <c r="AC77" s="104"/>
      <c r="AD77" s="104"/>
      <c r="AE77" s="104"/>
    </row>
    <row r="78" spans="1:31" s="77" customFormat="1" ht="17.100000000000001" customHeight="1" thickTop="1" thickBot="1">
      <c r="A78" s="306" t="s">
        <v>19</v>
      </c>
      <c r="B78" s="301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1"/>
      <c r="AB78" s="142"/>
      <c r="AC78" s="142"/>
      <c r="AD78" s="142"/>
      <c r="AE78" s="142"/>
    </row>
    <row r="79" spans="1:31" ht="17.100000000000001" customHeight="1" thickTop="1">
      <c r="A79" s="323" t="s">
        <v>45</v>
      </c>
      <c r="B79" s="324"/>
      <c r="C79" s="324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5"/>
    </row>
    <row r="80" spans="1:31" ht="17.100000000000001" customHeight="1" thickBot="1">
      <c r="A80" s="327" t="s">
        <v>46</v>
      </c>
      <c r="B80" s="328"/>
      <c r="C80" s="328"/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8"/>
      <c r="Q80" s="328"/>
      <c r="R80" s="328"/>
      <c r="S80" s="328"/>
      <c r="T80" s="328"/>
      <c r="U80" s="328"/>
      <c r="V80" s="328"/>
      <c r="W80" s="328"/>
      <c r="X80" s="328"/>
      <c r="Y80" s="328"/>
      <c r="Z80" s="328"/>
      <c r="AA80" s="328"/>
      <c r="AB80" s="328"/>
      <c r="AC80" s="328"/>
      <c r="AD80" s="328"/>
      <c r="AE80" s="329"/>
    </row>
    <row r="81" spans="1:31" ht="17.100000000000001" customHeight="1" thickTop="1">
      <c r="A81" s="39"/>
      <c r="B81" s="122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3"/>
      <c r="AB81" s="107"/>
      <c r="AC81" s="107"/>
      <c r="AD81" s="107"/>
      <c r="AE81" s="107"/>
    </row>
    <row r="82" spans="1:31" ht="17.100000000000001" customHeight="1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0"/>
      <c r="AB82" s="103"/>
      <c r="AC82" s="103"/>
      <c r="AD82" s="103"/>
      <c r="AE82" s="103"/>
    </row>
    <row r="83" spans="1:31" ht="17.100000000000001" customHeight="1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0"/>
      <c r="AB83" s="103"/>
      <c r="AC83" s="103"/>
      <c r="AD83" s="103"/>
      <c r="AE83" s="103"/>
    </row>
    <row r="84" spans="1:31" ht="17.100000000000001" customHeight="1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0"/>
      <c r="AB84" s="103"/>
      <c r="AC84" s="103"/>
      <c r="AD84" s="103"/>
      <c r="AE84" s="103"/>
    </row>
    <row r="85" spans="1:31" ht="17.100000000000001" customHeight="1" thickBot="1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1"/>
      <c r="AB85" s="104"/>
      <c r="AC85" s="104"/>
      <c r="AD85" s="104"/>
      <c r="AE85" s="104"/>
    </row>
    <row r="86" spans="1:31" s="77" customFormat="1" ht="17.100000000000001" customHeight="1" thickTop="1" thickBot="1">
      <c r="A86" s="87" t="s">
        <v>19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>
      <c r="A87" s="309" t="s">
        <v>42</v>
      </c>
      <c r="B87" s="310"/>
      <c r="C87" s="310"/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0"/>
      <c r="O87" s="310"/>
      <c r="P87" s="310"/>
      <c r="Q87" s="310"/>
      <c r="R87" s="310"/>
      <c r="S87" s="310"/>
      <c r="T87" s="310"/>
      <c r="U87" s="310"/>
      <c r="V87" s="310"/>
      <c r="W87" s="310"/>
      <c r="X87" s="310"/>
      <c r="Y87" s="310"/>
      <c r="Z87" s="310"/>
      <c r="AA87" s="310"/>
      <c r="AB87" s="310"/>
      <c r="AC87" s="310"/>
      <c r="AD87" s="310"/>
      <c r="AE87" s="330"/>
    </row>
    <row r="88" spans="1:31" ht="17.100000000000001" customHeight="1" thickTop="1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19"/>
      <c r="AB88" s="107"/>
      <c r="AC88" s="107"/>
      <c r="AD88" s="107"/>
      <c r="AE88" s="107"/>
    </row>
    <row r="89" spans="1:31" ht="17.100000000000001" customHeight="1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0"/>
      <c r="AB89" s="103"/>
      <c r="AC89" s="103"/>
      <c r="AD89" s="103"/>
      <c r="AE89" s="103"/>
    </row>
    <row r="90" spans="1:31" ht="17.100000000000001" customHeight="1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0"/>
      <c r="AB90" s="103"/>
      <c r="AC90" s="103"/>
      <c r="AD90" s="103"/>
      <c r="AE90" s="103"/>
    </row>
    <row r="91" spans="1:31" ht="17.100000000000001" customHeight="1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0"/>
      <c r="AB91" s="103"/>
      <c r="AC91" s="103"/>
      <c r="AD91" s="103"/>
      <c r="AE91" s="103"/>
    </row>
    <row r="92" spans="1:31" ht="17.100000000000001" customHeight="1" thickBot="1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1"/>
      <c r="AB92" s="104"/>
      <c r="AC92" s="104"/>
      <c r="AD92" s="104"/>
      <c r="AE92" s="104"/>
    </row>
    <row r="93" spans="1:31" s="77" customFormat="1" ht="17.100000000000001" customHeight="1" thickTop="1" thickBot="1">
      <c r="A93" s="304" t="s">
        <v>19</v>
      </c>
      <c r="B93" s="305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>
      <c r="A94" s="313" t="s">
        <v>47</v>
      </c>
      <c r="B94" s="314"/>
      <c r="C94" s="314"/>
      <c r="D94" s="314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314"/>
      <c r="P94" s="314"/>
      <c r="Q94" s="314"/>
      <c r="R94" s="314"/>
      <c r="S94" s="314"/>
      <c r="T94" s="314"/>
      <c r="U94" s="314"/>
      <c r="V94" s="314"/>
      <c r="W94" s="314"/>
      <c r="X94" s="314"/>
      <c r="Y94" s="314"/>
      <c r="Z94" s="314"/>
      <c r="AA94" s="314"/>
      <c r="AB94" s="314"/>
      <c r="AC94" s="314"/>
      <c r="AD94" s="314"/>
      <c r="AE94" s="315"/>
    </row>
    <row r="95" spans="1:31" ht="17.100000000000001" customHeight="1" thickTop="1" thickBot="1">
      <c r="A95" s="127"/>
      <c r="B95" s="128" t="s">
        <v>48</v>
      </c>
      <c r="C95" s="129"/>
      <c r="D95" s="68"/>
      <c r="E95" s="130"/>
      <c r="F95" s="131"/>
      <c r="G95" s="132"/>
      <c r="H95" s="133"/>
      <c r="I95" s="134"/>
      <c r="J95" s="134"/>
      <c r="K95" s="134"/>
      <c r="L95" s="134"/>
      <c r="M95" s="134"/>
      <c r="N95" s="135"/>
      <c r="O95" s="133"/>
      <c r="P95" s="135"/>
      <c r="Q95" s="136"/>
      <c r="R95" s="137"/>
      <c r="S95" s="133"/>
      <c r="T95" s="135"/>
      <c r="U95" s="136"/>
      <c r="V95" s="137"/>
      <c r="W95" s="133"/>
      <c r="X95" s="135"/>
      <c r="Y95" s="136"/>
      <c r="Z95" s="135"/>
      <c r="AA95" s="123"/>
      <c r="AB95" s="107"/>
      <c r="AC95" s="107"/>
      <c r="AD95" s="107"/>
      <c r="AE95" s="107"/>
    </row>
    <row r="96" spans="1:31" s="71" customFormat="1" ht="17.100000000000001" customHeight="1" thickTop="1" thickBot="1">
      <c r="A96" s="284" t="s">
        <v>49</v>
      </c>
      <c r="B96" s="285"/>
      <c r="C96" s="143"/>
      <c r="D96" s="138">
        <f>D13+D20+D27+D34+D41+D48+D56+D63+D71+D78+D86+D93+D95</f>
        <v>0</v>
      </c>
      <c r="E96" s="307">
        <f>E95+E41+E34+E27+E20+E13+E63+E71+E78+E86+E93</f>
        <v>0</v>
      </c>
      <c r="F96" s="308"/>
      <c r="G96" s="138">
        <f>G13+G20+G27+G34+G41+G48+G56+G63+G71+G78+G86+G93+G95</f>
        <v>0</v>
      </c>
      <c r="H96" s="138">
        <f t="shared" ref="H96:AE96" si="14">H13+H20+H27+H34+H41+H48+H56+H63+H71+H78+H86+H93+H95</f>
        <v>0</v>
      </c>
      <c r="I96" s="138">
        <f t="shared" si="14"/>
        <v>0</v>
      </c>
      <c r="J96" s="138">
        <f t="shared" si="14"/>
        <v>0</v>
      </c>
      <c r="K96" s="138">
        <f t="shared" si="14"/>
        <v>0</v>
      </c>
      <c r="L96" s="138">
        <f t="shared" si="14"/>
        <v>0</v>
      </c>
      <c r="M96" s="138">
        <f t="shared" si="14"/>
        <v>0</v>
      </c>
      <c r="N96" s="138">
        <f t="shared" si="14"/>
        <v>0</v>
      </c>
      <c r="O96" s="138">
        <f t="shared" si="14"/>
        <v>0</v>
      </c>
      <c r="P96" s="138">
        <f t="shared" si="14"/>
        <v>0</v>
      </c>
      <c r="Q96" s="138">
        <f t="shared" si="14"/>
        <v>0</v>
      </c>
      <c r="R96" s="138">
        <f t="shared" si="14"/>
        <v>0</v>
      </c>
      <c r="S96" s="138">
        <f t="shared" si="14"/>
        <v>0</v>
      </c>
      <c r="T96" s="138">
        <f t="shared" si="14"/>
        <v>0</v>
      </c>
      <c r="U96" s="138">
        <f t="shared" si="14"/>
        <v>0</v>
      </c>
      <c r="V96" s="138">
        <f t="shared" si="14"/>
        <v>0</v>
      </c>
      <c r="W96" s="138">
        <f t="shared" si="14"/>
        <v>0</v>
      </c>
      <c r="X96" s="138">
        <f t="shared" si="14"/>
        <v>0</v>
      </c>
      <c r="Y96" s="138">
        <f t="shared" si="14"/>
        <v>0</v>
      </c>
      <c r="Z96" s="138">
        <f t="shared" si="14"/>
        <v>0</v>
      </c>
      <c r="AA96" s="138">
        <f t="shared" si="14"/>
        <v>0</v>
      </c>
      <c r="AB96" s="138">
        <f t="shared" si="14"/>
        <v>0</v>
      </c>
      <c r="AC96" s="138">
        <f t="shared" si="14"/>
        <v>0</v>
      </c>
      <c r="AD96" s="138">
        <f t="shared" si="14"/>
        <v>0</v>
      </c>
      <c r="AE96" s="138">
        <f t="shared" si="14"/>
        <v>0</v>
      </c>
    </row>
    <row r="97" spans="1:31" ht="17.100000000000001" customHeight="1" thickTop="1">
      <c r="A97" s="276"/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39"/>
    </row>
    <row r="98" spans="1:31" ht="12.95" customHeight="1" thickBot="1">
      <c r="A98" s="146"/>
      <c r="B98" s="146"/>
      <c r="C98" s="147"/>
      <c r="D98" s="146"/>
      <c r="E98" s="146" t="s">
        <v>50</v>
      </c>
      <c r="F98" s="146"/>
      <c r="G98" s="148">
        <f>SUM(O96:Z96)</f>
        <v>0</v>
      </c>
      <c r="H98" s="146"/>
      <c r="I98" s="146"/>
      <c r="J98" s="146"/>
      <c r="K98" s="146"/>
      <c r="L98" s="146"/>
      <c r="M98" s="146"/>
      <c r="N98" s="146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149"/>
      <c r="AB98" s="149"/>
      <c r="AC98" s="149"/>
      <c r="AD98" s="149"/>
      <c r="AE98" s="150"/>
    </row>
    <row r="99" spans="1:31" ht="13.5" customHeight="1" thickTop="1" thickBot="1">
      <c r="A99" s="146"/>
      <c r="B99" s="146"/>
      <c r="C99" s="147"/>
      <c r="D99" s="146"/>
      <c r="E99" s="146" t="s">
        <v>51</v>
      </c>
      <c r="F99" s="146"/>
      <c r="G99" s="148">
        <f>SUM(H96:N96)</f>
        <v>0</v>
      </c>
      <c r="H99" s="146"/>
      <c r="I99" s="146"/>
      <c r="J99" s="298" t="s">
        <v>52</v>
      </c>
      <c r="K99" s="298"/>
      <c r="L99" s="298"/>
      <c r="M99" s="298"/>
      <c r="N99" s="299"/>
      <c r="O99" s="151">
        <f>COUNTIF($E8:$E97,1)</f>
        <v>0</v>
      </c>
      <c r="P99" s="152">
        <f>COUNTIF($F8:$F97,1)</f>
        <v>0</v>
      </c>
      <c r="Q99" s="151">
        <f>COUNTIF($E8:$E97,2)</f>
        <v>0</v>
      </c>
      <c r="R99" s="152">
        <f>COUNTIF($F8:$F97,2)</f>
        <v>0</v>
      </c>
      <c r="S99" s="151">
        <f>COUNTIF($E8:$E97,3)</f>
        <v>0</v>
      </c>
      <c r="T99" s="152">
        <f>COUNTIF($F8:$F97,3)</f>
        <v>0</v>
      </c>
      <c r="U99" s="151">
        <f>COUNTIF($E8:$E97,4)</f>
        <v>0</v>
      </c>
      <c r="V99" s="152">
        <f>COUNTIF($F8:$F97,4)</f>
        <v>0</v>
      </c>
      <c r="W99" s="151">
        <f>COUNTIF($E8:$E97,5)</f>
        <v>0</v>
      </c>
      <c r="X99" s="152">
        <f>COUNTIF($F8:$F97,5)</f>
        <v>0</v>
      </c>
      <c r="Y99" s="151">
        <f>COUNTIF($E8:$E97,6)</f>
        <v>0</v>
      </c>
      <c r="Z99" s="152">
        <f>COUNTIF($F8:$F97,6)</f>
        <v>0</v>
      </c>
      <c r="AA99" s="149"/>
      <c r="AB99" s="149"/>
      <c r="AC99" s="149"/>
      <c r="AD99" s="149"/>
      <c r="AE99" s="150"/>
    </row>
    <row r="100" spans="1:31" ht="12.95" customHeight="1" thickTop="1">
      <c r="A100" s="146"/>
      <c r="B100" s="146"/>
      <c r="C100" s="147"/>
      <c r="D100" s="146"/>
      <c r="E100" s="146"/>
      <c r="F100" s="146"/>
      <c r="G100" s="148" t="str">
        <f>IF(G98=G99,"","BŁĄD !!! SPRAWDŹ WIERSZ OGÓŁEM")</f>
        <v/>
      </c>
      <c r="H100" s="146"/>
      <c r="I100" s="146"/>
      <c r="J100" s="146"/>
      <c r="K100" s="146"/>
      <c r="L100" s="146"/>
      <c r="M100" s="146"/>
      <c r="N100" s="146"/>
      <c r="O100" s="146" t="str">
        <f>IF(O99&gt;8,"za dużo E","")</f>
        <v/>
      </c>
      <c r="P100" s="146"/>
      <c r="Q100" s="146" t="str">
        <f>IF(Q99&gt;8,"za dużo E","")</f>
        <v/>
      </c>
      <c r="R100" s="146"/>
      <c r="S100" s="146" t="str">
        <f>IF(S99&gt;8,"za dużo E","")</f>
        <v/>
      </c>
      <c r="T100" s="146"/>
      <c r="U100" s="146" t="str">
        <f>IF(U99&gt;8,"za dużo E","")</f>
        <v/>
      </c>
      <c r="V100" s="146"/>
      <c r="W100" s="146" t="str">
        <f>IF(W99&gt;8,"za dużo E","")</f>
        <v/>
      </c>
      <c r="X100" s="146"/>
      <c r="Y100" s="146" t="str">
        <f>IF(Y99&gt;8,"za dużo E","")</f>
        <v/>
      </c>
      <c r="Z100" s="146"/>
      <c r="AA100" s="149"/>
      <c r="AB100" s="149"/>
      <c r="AC100" s="149"/>
      <c r="AD100" s="149"/>
      <c r="AE100" s="150"/>
    </row>
    <row r="101" spans="1:31" ht="17.100000000000001" customHeight="1">
      <c r="A101" s="278" t="s">
        <v>53</v>
      </c>
      <c r="B101" s="279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80"/>
    </row>
    <row r="102" spans="1:31" ht="17.100000000000001" customHeight="1">
      <c r="A102" s="281"/>
      <c r="B102" s="282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3"/>
    </row>
    <row r="103" spans="1:31" ht="17.100000000000001" customHeight="1">
      <c r="A103" s="286" t="s">
        <v>54</v>
      </c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</row>
    <row r="104" spans="1:31" ht="14.25" customHeight="1">
      <c r="A104" s="287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</row>
    <row r="105" spans="1:31" ht="30.75" customHeight="1">
      <c r="A105" s="286" t="s">
        <v>55</v>
      </c>
      <c r="B105" s="286"/>
      <c r="C105" s="286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  <c r="AA105" s="277" t="e">
        <f>(AA96/D96)*100</f>
        <v>#DIV/0!</v>
      </c>
      <c r="AB105" s="277"/>
      <c r="AC105" s="277"/>
      <c r="AD105" s="277"/>
      <c r="AE105" s="277"/>
    </row>
    <row r="106" spans="1:31" ht="28.5" customHeight="1">
      <c r="A106" s="286" t="s">
        <v>56</v>
      </c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77" t="e">
        <f>(AB96/D96)*100</f>
        <v>#DIV/0!</v>
      </c>
      <c r="AB106" s="277"/>
      <c r="AC106" s="277"/>
      <c r="AD106" s="277"/>
      <c r="AE106" s="277"/>
    </row>
    <row r="107" spans="1:31" ht="17.100000000000001" customHeight="1">
      <c r="A107" s="331" t="s">
        <v>57</v>
      </c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  <c r="U107" s="331"/>
      <c r="V107" s="331"/>
      <c r="W107" s="331"/>
      <c r="X107" s="331"/>
      <c r="Y107" s="331"/>
      <c r="Z107" s="331"/>
      <c r="AA107" s="326" t="e">
        <f>AD96*100/D96</f>
        <v>#DIV/0!</v>
      </c>
      <c r="AB107" s="326"/>
      <c r="AC107" s="326"/>
      <c r="AD107" s="326"/>
      <c r="AE107" s="326"/>
    </row>
    <row r="108" spans="1:31" ht="30.75" customHeight="1">
      <c r="A108" s="331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  <c r="U108" s="331"/>
      <c r="V108" s="331"/>
      <c r="W108" s="331"/>
      <c r="X108" s="331"/>
      <c r="Y108" s="331"/>
      <c r="Z108" s="331"/>
      <c r="AA108" s="326"/>
      <c r="AB108" s="326"/>
      <c r="AC108" s="326"/>
      <c r="AD108" s="326"/>
      <c r="AE108" s="326"/>
    </row>
    <row r="109" spans="1:31" ht="17.100000000000001" customHeight="1">
      <c r="A109" s="331" t="s">
        <v>58</v>
      </c>
      <c r="B109" s="332"/>
      <c r="C109" s="332"/>
      <c r="D109" s="332"/>
      <c r="E109" s="332"/>
      <c r="F109" s="332"/>
      <c r="G109" s="332"/>
      <c r="H109" s="332"/>
      <c r="I109" s="332"/>
      <c r="J109" s="332"/>
      <c r="K109" s="332"/>
      <c r="L109" s="332"/>
      <c r="M109" s="332"/>
      <c r="N109" s="332"/>
      <c r="O109" s="332"/>
      <c r="P109" s="332"/>
      <c r="Q109" s="332"/>
      <c r="R109" s="332"/>
      <c r="S109" s="332"/>
      <c r="T109" s="332"/>
      <c r="U109" s="332"/>
      <c r="V109" s="332"/>
      <c r="W109" s="332"/>
      <c r="X109" s="332"/>
      <c r="Y109" s="332"/>
      <c r="Z109" s="332"/>
      <c r="AA109" s="326" t="e">
        <f>AE96/D96*100</f>
        <v>#DIV/0!</v>
      </c>
      <c r="AB109" s="326"/>
      <c r="AC109" s="326"/>
      <c r="AD109" s="326"/>
      <c r="AE109" s="326"/>
    </row>
    <row r="110" spans="1:31" ht="17.100000000000001" customHeight="1">
      <c r="A110" s="332"/>
      <c r="B110" s="332"/>
      <c r="C110" s="332"/>
      <c r="D110" s="332"/>
      <c r="E110" s="332"/>
      <c r="F110" s="332"/>
      <c r="G110" s="332"/>
      <c r="H110" s="332"/>
      <c r="I110" s="332"/>
      <c r="J110" s="332"/>
      <c r="K110" s="332"/>
      <c r="L110" s="332"/>
      <c r="M110" s="332"/>
      <c r="N110" s="332"/>
      <c r="O110" s="332"/>
      <c r="P110" s="332"/>
      <c r="Q110" s="332"/>
      <c r="R110" s="332"/>
      <c r="S110" s="332"/>
      <c r="T110" s="332"/>
      <c r="U110" s="332"/>
      <c r="V110" s="332"/>
      <c r="W110" s="332"/>
      <c r="X110" s="332"/>
      <c r="Y110" s="332"/>
      <c r="Z110" s="332"/>
      <c r="AA110" s="326"/>
      <c r="AB110" s="326"/>
      <c r="AC110" s="326"/>
      <c r="AD110" s="326"/>
      <c r="AE110" s="326"/>
    </row>
    <row r="111" spans="1:31" ht="17.100000000000001" customHeight="1">
      <c r="G111" s="77"/>
      <c r="AA111" s="144"/>
      <c r="AB111" s="144"/>
      <c r="AC111" s="144"/>
      <c r="AD111" s="144"/>
      <c r="AE111" s="144"/>
    </row>
    <row r="112" spans="1:31" ht="17.100000000000001" customHeight="1">
      <c r="G112" s="77"/>
      <c r="AA112" s="145"/>
      <c r="AB112" s="145"/>
      <c r="AC112" s="145"/>
      <c r="AD112" s="145"/>
      <c r="AE112" s="145"/>
    </row>
    <row r="113" spans="7:7" ht="17.100000000000001" customHeight="1">
      <c r="G113" s="77"/>
    </row>
    <row r="114" spans="7:7" ht="17.100000000000001" customHeight="1">
      <c r="G114" s="77"/>
    </row>
    <row r="115" spans="7:7" ht="17.100000000000001" customHeight="1">
      <c r="G115" s="77"/>
    </row>
    <row r="116" spans="7:7" ht="17.100000000000001" customHeight="1">
      <c r="G116" s="77"/>
    </row>
    <row r="117" spans="7:7" ht="17.100000000000001" customHeight="1">
      <c r="G117" s="77"/>
    </row>
    <row r="118" spans="7:7" ht="17.100000000000001" customHeight="1">
      <c r="G118" s="77"/>
    </row>
    <row r="119" spans="7:7" ht="17.100000000000001" customHeight="1">
      <c r="G119" s="77"/>
    </row>
    <row r="120" spans="7:7" ht="17.100000000000001" customHeight="1">
      <c r="G120" s="77"/>
    </row>
    <row r="121" spans="7:7" ht="17.100000000000001" customHeight="1">
      <c r="G121" s="77"/>
    </row>
    <row r="122" spans="7:7" ht="17.100000000000001" customHeight="1">
      <c r="G122" s="77"/>
    </row>
    <row r="123" spans="7:7" ht="17.100000000000001" customHeight="1">
      <c r="G123" s="77"/>
    </row>
    <row r="124" spans="7:7" ht="17.100000000000001" customHeight="1">
      <c r="G124" s="77"/>
    </row>
    <row r="125" spans="7:7" ht="17.100000000000001" customHeight="1">
      <c r="G125" s="77"/>
    </row>
    <row r="126" spans="7:7" ht="17.100000000000001" customHeight="1">
      <c r="G126" s="77"/>
    </row>
    <row r="127" spans="7:7" ht="17.100000000000001" customHeight="1">
      <c r="G127" s="77"/>
    </row>
    <row r="128" spans="7:7" ht="17.100000000000001" customHeight="1">
      <c r="G128" s="77"/>
    </row>
    <row r="129" spans="7:7" ht="17.100000000000001" customHeight="1">
      <c r="G129" s="77"/>
    </row>
    <row r="130" spans="7:7" ht="17.100000000000001" customHeight="1">
      <c r="G130" s="77"/>
    </row>
    <row r="131" spans="7:7" ht="17.100000000000001" customHeight="1">
      <c r="G131" s="77"/>
    </row>
    <row r="132" spans="7:7" ht="17.100000000000001" customHeight="1">
      <c r="G132" s="77"/>
    </row>
    <row r="133" spans="7:7" ht="17.100000000000001" customHeight="1">
      <c r="G133" s="77"/>
    </row>
    <row r="134" spans="7:7" ht="17.100000000000001" customHeight="1">
      <c r="G134" s="77"/>
    </row>
    <row r="135" spans="7:7" ht="17.100000000000001" customHeight="1">
      <c r="G135" s="77"/>
    </row>
    <row r="136" spans="7:7" ht="17.100000000000001" customHeight="1">
      <c r="G136" s="77"/>
    </row>
    <row r="137" spans="7:7" ht="17.100000000000001" customHeight="1">
      <c r="G137" s="77"/>
    </row>
    <row r="138" spans="7:7" ht="17.100000000000001" customHeight="1">
      <c r="G138" s="77"/>
    </row>
    <row r="139" spans="7:7" ht="17.100000000000001" customHeight="1">
      <c r="G139" s="77"/>
    </row>
    <row r="140" spans="7:7" ht="17.100000000000001" customHeight="1">
      <c r="G140" s="77"/>
    </row>
    <row r="141" spans="7:7" ht="17.100000000000001" customHeight="1">
      <c r="G141" s="77"/>
    </row>
    <row r="142" spans="7:7" ht="17.100000000000001" customHeight="1">
      <c r="G142" s="77"/>
    </row>
    <row r="143" spans="7:7" ht="17.100000000000001" customHeight="1">
      <c r="G143" s="77"/>
    </row>
    <row r="144" spans="7:7" ht="17.100000000000001" customHeight="1">
      <c r="G144" s="77"/>
    </row>
    <row r="145" spans="7:7" ht="17.100000000000001" customHeight="1">
      <c r="G145" s="77"/>
    </row>
    <row r="146" spans="7:7" ht="17.100000000000001" customHeight="1">
      <c r="G146" s="77"/>
    </row>
    <row r="147" spans="7:7" ht="17.100000000000001" customHeight="1">
      <c r="G147" s="77"/>
    </row>
    <row r="148" spans="7:7" ht="17.100000000000001" customHeight="1">
      <c r="G148" s="77"/>
    </row>
    <row r="149" spans="7:7" ht="17.100000000000001" customHeight="1">
      <c r="G149" s="77"/>
    </row>
    <row r="150" spans="7:7" ht="17.100000000000001" customHeight="1">
      <c r="G150" s="77"/>
    </row>
    <row r="151" spans="7:7" ht="17.100000000000001" customHeight="1">
      <c r="G151" s="77"/>
    </row>
    <row r="152" spans="7:7" ht="17.100000000000001" customHeight="1">
      <c r="G152" s="77"/>
    </row>
    <row r="153" spans="7:7" ht="17.100000000000001" customHeight="1">
      <c r="G153" s="77"/>
    </row>
    <row r="154" spans="7:7" ht="17.100000000000001" customHeight="1">
      <c r="G154" s="77"/>
    </row>
    <row r="155" spans="7:7" ht="17.100000000000001" customHeight="1">
      <c r="G155" s="77"/>
    </row>
    <row r="156" spans="7:7" ht="17.100000000000001" customHeight="1">
      <c r="G156" s="77"/>
    </row>
    <row r="157" spans="7:7" ht="17.100000000000001" customHeight="1">
      <c r="G157" s="77"/>
    </row>
    <row r="158" spans="7:7" ht="17.100000000000001" customHeight="1">
      <c r="G158" s="77"/>
    </row>
    <row r="159" spans="7:7" ht="17.100000000000001" customHeight="1">
      <c r="G159" s="77"/>
    </row>
    <row r="160" spans="7:7" ht="17.100000000000001" customHeight="1">
      <c r="G160" s="77"/>
    </row>
    <row r="161" spans="7:7" ht="17.100000000000001" customHeight="1">
      <c r="G161" s="77"/>
    </row>
    <row r="162" spans="7:7" ht="17.100000000000001" customHeight="1">
      <c r="G162" s="77"/>
    </row>
    <row r="163" spans="7:7" ht="17.100000000000001" customHeight="1">
      <c r="G163" s="77"/>
    </row>
    <row r="164" spans="7:7" ht="17.100000000000001" customHeight="1">
      <c r="G164" s="77"/>
    </row>
    <row r="165" spans="7:7" ht="17.100000000000001" customHeight="1">
      <c r="G165" s="77"/>
    </row>
    <row r="166" spans="7:7" ht="17.100000000000001" customHeight="1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  <row r="207" spans="7:7">
      <c r="G207" s="77"/>
    </row>
    <row r="208" spans="7:7">
      <c r="G208" s="77"/>
    </row>
    <row r="209" spans="7:7">
      <c r="G209" s="77"/>
    </row>
    <row r="210" spans="7:7">
      <c r="G210" s="77"/>
    </row>
    <row r="211" spans="7:7">
      <c r="G211" s="77"/>
    </row>
    <row r="212" spans="7:7">
      <c r="G212" s="77"/>
    </row>
    <row r="213" spans="7:7">
      <c r="G213" s="77"/>
    </row>
    <row r="214" spans="7:7">
      <c r="G214" s="77"/>
    </row>
    <row r="215" spans="7:7">
      <c r="G215" s="77"/>
    </row>
    <row r="216" spans="7:7">
      <c r="G216" s="77"/>
    </row>
    <row r="217" spans="7:7">
      <c r="G217" s="77"/>
    </row>
    <row r="218" spans="7:7">
      <c r="G218" s="77"/>
    </row>
    <row r="219" spans="7:7">
      <c r="G219" s="77"/>
    </row>
    <row r="220" spans="7:7">
      <c r="G220" s="77"/>
    </row>
    <row r="221" spans="7:7">
      <c r="G221" s="77"/>
    </row>
    <row r="222" spans="7:7">
      <c r="G222" s="77"/>
    </row>
    <row r="223" spans="7:7">
      <c r="G223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29" spans="7:7">
      <c r="G229" s="77"/>
    </row>
    <row r="230" spans="7:7">
      <c r="G230" s="77"/>
    </row>
    <row r="231" spans="7:7">
      <c r="G231" s="77"/>
    </row>
    <row r="232" spans="7:7">
      <c r="G232" s="77"/>
    </row>
    <row r="233" spans="7:7">
      <c r="G233" s="77"/>
    </row>
    <row r="234" spans="7:7">
      <c r="G234" s="77"/>
    </row>
    <row r="235" spans="7:7">
      <c r="G235" s="77"/>
    </row>
    <row r="236" spans="7:7">
      <c r="G236" s="77"/>
    </row>
    <row r="237" spans="7:7">
      <c r="G237" s="77"/>
    </row>
    <row r="238" spans="7:7">
      <c r="G238" s="77"/>
    </row>
    <row r="239" spans="7:7">
      <c r="G239" s="77"/>
    </row>
    <row r="240" spans="7:7">
      <c r="G240" s="77"/>
    </row>
    <row r="241" spans="7:7">
      <c r="G241" s="77"/>
    </row>
    <row r="242" spans="7:7">
      <c r="G242" s="77"/>
    </row>
    <row r="243" spans="7:7">
      <c r="G243" s="77"/>
    </row>
    <row r="244" spans="7:7">
      <c r="G244" s="77"/>
    </row>
    <row r="245" spans="7:7">
      <c r="G245" s="77"/>
    </row>
    <row r="246" spans="7:7">
      <c r="G246" s="77"/>
    </row>
    <row r="247" spans="7:7">
      <c r="G247" s="77"/>
    </row>
    <row r="248" spans="7:7">
      <c r="G248" s="77"/>
    </row>
    <row r="249" spans="7:7">
      <c r="G249" s="77"/>
    </row>
    <row r="250" spans="7:7">
      <c r="G250" s="77"/>
    </row>
    <row r="251" spans="7:7">
      <c r="G251" s="77"/>
    </row>
    <row r="252" spans="7:7">
      <c r="G252" s="77"/>
    </row>
    <row r="253" spans="7:7">
      <c r="G253" s="77"/>
    </row>
    <row r="254" spans="7:7">
      <c r="G254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59" spans="7:7">
      <c r="G259" s="77"/>
    </row>
    <row r="260" spans="7:7">
      <c r="G260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</sheetData>
  <mergeCells count="56"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109:Z110"/>
    <mergeCell ref="A106:Z106"/>
    <mergeCell ref="A105:Z105"/>
    <mergeCell ref="AA107:AE108"/>
    <mergeCell ref="A93:B93"/>
    <mergeCell ref="Q98:R98"/>
    <mergeCell ref="AA3:AE4"/>
    <mergeCell ref="A78:B78"/>
    <mergeCell ref="A71:B71"/>
    <mergeCell ref="W3:Z3"/>
    <mergeCell ref="Y4:Z4"/>
    <mergeCell ref="S3:V3"/>
    <mergeCell ref="A56:B56"/>
    <mergeCell ref="A7:AE7"/>
    <mergeCell ref="A14:AE14"/>
    <mergeCell ref="A21:AE21"/>
    <mergeCell ref="A28:AE28"/>
    <mergeCell ref="A35:AE35"/>
    <mergeCell ref="A42:AE42"/>
    <mergeCell ref="A27:B27"/>
    <mergeCell ref="A1:I1"/>
    <mergeCell ref="G3:N4"/>
    <mergeCell ref="O3:R3"/>
    <mergeCell ref="J99:N99"/>
    <mergeCell ref="A34:B34"/>
    <mergeCell ref="A2:B2"/>
    <mergeCell ref="A20:B20"/>
    <mergeCell ref="A13:B13"/>
    <mergeCell ref="A41:B41"/>
    <mergeCell ref="E96:F96"/>
    <mergeCell ref="A48:B48"/>
    <mergeCell ref="A50:AE50"/>
    <mergeCell ref="A63:B63"/>
    <mergeCell ref="A94:AE94"/>
    <mergeCell ref="A49:AE49"/>
    <mergeCell ref="A57:AE57"/>
    <mergeCell ref="O98:P98"/>
    <mergeCell ref="A97:N97"/>
    <mergeCell ref="U103:AE104"/>
    <mergeCell ref="A101:AE102"/>
    <mergeCell ref="A96:B96"/>
    <mergeCell ref="Y98:Z98"/>
    <mergeCell ref="W98:X98"/>
    <mergeCell ref="U98:V98"/>
    <mergeCell ref="S98:T98"/>
    <mergeCell ref="A103:T104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>&amp;C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57"/>
  <sheetViews>
    <sheetView view="pageBreakPreview" topLeftCell="A88" zoomScaleSheetLayoutView="100" workbookViewId="0">
      <selection activeCell="H101" sqref="H101:I101"/>
    </sheetView>
  </sheetViews>
  <sheetFormatPr defaultColWidth="9.140625" defaultRowHeight="15"/>
  <cols>
    <col min="1" max="1" width="6.7109375" style="1" customWidth="1"/>
    <col min="2" max="2" width="69" style="2" customWidth="1"/>
    <col min="3" max="3" width="12.42578125" style="3" customWidth="1"/>
    <col min="4" max="4" width="3.85546875" style="2" customWidth="1"/>
    <col min="5" max="5" width="5.28515625" style="153" customWidth="1"/>
    <col min="6" max="6" width="8.7109375" style="153" customWidth="1"/>
    <col min="7" max="7" width="6.7109375" style="153" customWidth="1"/>
    <col min="8" max="8" width="13.42578125" style="153" customWidth="1"/>
    <col min="9" max="9" width="7.5703125" style="153" customWidth="1"/>
    <col min="10" max="24" width="3.7109375" style="153" customWidth="1"/>
    <col min="25" max="25" width="3.7109375" style="2" customWidth="1"/>
    <col min="26" max="27" width="9.140625" style="2"/>
    <col min="28" max="28" width="13" style="2" customWidth="1"/>
    <col min="29" max="29" width="6" style="2" customWidth="1"/>
    <col min="30" max="16384" width="9.140625" style="2"/>
  </cols>
  <sheetData>
    <row r="1" spans="1:29" ht="15.75">
      <c r="A1" s="288" t="s">
        <v>59</v>
      </c>
      <c r="B1" s="289"/>
      <c r="C1" s="289"/>
      <c r="D1" s="289"/>
      <c r="E1" s="289"/>
      <c r="F1" s="289"/>
      <c r="G1" s="289"/>
    </row>
    <row r="2" spans="1:29" ht="20.100000000000001" customHeight="1" thickBot="1">
      <c r="A2" s="302" t="s">
        <v>1</v>
      </c>
      <c r="B2" s="303"/>
      <c r="C2" s="74"/>
      <c r="O2" s="157"/>
      <c r="Q2" s="157"/>
      <c r="S2" s="157"/>
      <c r="U2" s="157"/>
      <c r="W2" s="157"/>
      <c r="Y2" s="75"/>
    </row>
    <row r="3" spans="1:29" ht="12.95" customHeight="1" thickTop="1">
      <c r="E3" s="316" t="s">
        <v>6</v>
      </c>
      <c r="F3" s="317"/>
      <c r="G3" s="317"/>
      <c r="H3" s="317"/>
      <c r="I3" s="31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9" ht="16.5" customHeight="1" thickBot="1">
      <c r="E4" s="319"/>
      <c r="F4" s="320"/>
      <c r="G4" s="320"/>
      <c r="H4" s="320"/>
      <c r="I4" s="32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140" t="s">
        <v>29</v>
      </c>
      <c r="F5" s="140" t="s">
        <v>60</v>
      </c>
      <c r="G5" s="140" t="s">
        <v>31</v>
      </c>
      <c r="H5" s="140" t="s">
        <v>32</v>
      </c>
      <c r="I5" s="140" t="s">
        <v>33</v>
      </c>
    </row>
    <row r="6" spans="1:29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</row>
    <row r="7" spans="1:29" s="77" customFormat="1" ht="17.100000000000001" customHeight="1" thickTop="1" thickBot="1">
      <c r="A7" s="313" t="s">
        <v>34</v>
      </c>
      <c r="B7" s="314"/>
      <c r="C7" s="314"/>
      <c r="D7" s="314"/>
      <c r="E7" s="314"/>
      <c r="F7" s="314"/>
      <c r="G7" s="314"/>
      <c r="H7" s="314"/>
      <c r="I7" s="315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</row>
    <row r="8" spans="1:29" ht="17.100000000000001" customHeight="1" thickTop="1">
      <c r="A8" s="10"/>
      <c r="B8" s="89"/>
      <c r="C8" s="56"/>
      <c r="D8" s="10"/>
      <c r="E8" s="107"/>
      <c r="F8" s="107"/>
      <c r="G8" s="107"/>
      <c r="H8" s="107"/>
      <c r="I8" s="10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t="17.100000000000001" customHeight="1">
      <c r="A9" s="11"/>
      <c r="B9" s="12"/>
      <c r="C9" s="13"/>
      <c r="D9" s="11"/>
      <c r="E9" s="103"/>
      <c r="F9" s="103"/>
      <c r="G9" s="103"/>
      <c r="H9" s="103"/>
      <c r="I9" s="10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ht="17.100000000000001" customHeight="1">
      <c r="A10" s="11"/>
      <c r="B10" s="22"/>
      <c r="C10" s="23"/>
      <c r="D10" s="24"/>
      <c r="E10" s="103"/>
      <c r="F10" s="103"/>
      <c r="G10" s="103"/>
      <c r="H10" s="103"/>
      <c r="I10" s="10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ht="17.100000000000001" customHeight="1">
      <c r="A11" s="11"/>
      <c r="B11" s="22"/>
      <c r="C11" s="23"/>
      <c r="D11" s="24"/>
      <c r="E11" s="103"/>
      <c r="F11" s="103"/>
      <c r="G11" s="103"/>
      <c r="H11" s="103"/>
      <c r="I11" s="10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ht="17.100000000000001" customHeight="1" thickBot="1">
      <c r="A12" s="11"/>
      <c r="B12" s="22"/>
      <c r="C12" s="23"/>
      <c r="D12" s="24"/>
      <c r="E12" s="104"/>
      <c r="F12" s="104"/>
      <c r="G12" s="104"/>
      <c r="H12" s="104"/>
      <c r="I12" s="10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77" customFormat="1" ht="17.100000000000001" customHeight="1" thickTop="1" thickBot="1">
      <c r="A13" s="304" t="s">
        <v>19</v>
      </c>
      <c r="B13" s="305"/>
      <c r="C13" s="31"/>
      <c r="D13" s="32">
        <f t="shared" ref="D13:I13" si="0">SUM(D8:D12)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</row>
    <row r="14" spans="1:29" ht="17.100000000000001" customHeight="1" thickTop="1" thickBot="1">
      <c r="A14" s="313" t="s">
        <v>35</v>
      </c>
      <c r="B14" s="314"/>
      <c r="C14" s="314"/>
      <c r="D14" s="314"/>
      <c r="E14" s="314"/>
      <c r="F14" s="314"/>
      <c r="G14" s="314"/>
      <c r="H14" s="314"/>
      <c r="I14" s="315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</row>
    <row r="15" spans="1:29" ht="17.100000000000001" customHeight="1" thickTop="1">
      <c r="A15" s="10"/>
      <c r="B15" s="108"/>
      <c r="C15" s="56"/>
      <c r="D15" s="10"/>
      <c r="E15" s="78"/>
      <c r="F15" s="109"/>
      <c r="G15" s="107"/>
      <c r="H15" s="107"/>
      <c r="I15" s="10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ht="17.100000000000001" customHeight="1">
      <c r="A16" s="11"/>
      <c r="B16" s="45"/>
      <c r="C16" s="13"/>
      <c r="D16" s="11"/>
      <c r="E16" s="79"/>
      <c r="F16" s="102"/>
      <c r="G16" s="103"/>
      <c r="H16" s="103"/>
      <c r="I16" s="10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36" ht="17.100000000000001" customHeight="1">
      <c r="A17" s="11"/>
      <c r="B17" s="45"/>
      <c r="C17" s="13"/>
      <c r="D17" s="11"/>
      <c r="E17" s="79"/>
      <c r="F17" s="102"/>
      <c r="G17" s="103"/>
      <c r="H17" s="103"/>
      <c r="I17" s="10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36" ht="17.100000000000001" customHeight="1">
      <c r="A18" s="11"/>
      <c r="B18" s="45"/>
      <c r="C18" s="13"/>
      <c r="D18" s="11"/>
      <c r="E18" s="79"/>
      <c r="F18" s="102"/>
      <c r="G18" s="103"/>
      <c r="H18" s="103"/>
      <c r="I18" s="10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36" ht="17.100000000000001" customHeight="1" thickBot="1">
      <c r="A19" s="46"/>
      <c r="B19" s="47"/>
      <c r="C19" s="48"/>
      <c r="D19" s="46"/>
      <c r="E19" s="80"/>
      <c r="F19" s="114"/>
      <c r="G19" s="104"/>
      <c r="H19" s="104"/>
      <c r="I19" s="10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36" s="77" customFormat="1" ht="17.100000000000001" customHeight="1" thickTop="1" thickBot="1">
      <c r="A20" s="304" t="s">
        <v>19</v>
      </c>
      <c r="B20" s="305"/>
      <c r="C20" s="53"/>
      <c r="D20" s="54">
        <f t="shared" ref="D20:I20" si="1">SUM(D15:D19)</f>
        <v>0</v>
      </c>
      <c r="E20" s="32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</row>
    <row r="21" spans="1:36" ht="17.100000000000001" customHeight="1" thickTop="1" thickBot="1">
      <c r="A21" s="313" t="s">
        <v>36</v>
      </c>
      <c r="B21" s="314"/>
      <c r="C21" s="314"/>
      <c r="D21" s="314"/>
      <c r="E21" s="314"/>
      <c r="F21" s="314"/>
      <c r="G21" s="314"/>
      <c r="H21" s="314"/>
      <c r="I21" s="315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E21" s="77"/>
      <c r="AF21" s="77"/>
      <c r="AG21" s="77"/>
      <c r="AH21" s="77"/>
      <c r="AI21" s="77"/>
      <c r="AJ21" s="77"/>
    </row>
    <row r="22" spans="1:36" ht="17.100000000000001" customHeight="1" thickTop="1">
      <c r="A22" s="10"/>
      <c r="B22" s="115"/>
      <c r="C22" s="56"/>
      <c r="D22" s="10"/>
      <c r="E22" s="119"/>
      <c r="F22" s="107"/>
      <c r="G22" s="107"/>
      <c r="H22" s="107"/>
      <c r="I22" s="10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6" ht="17.100000000000001" customHeight="1">
      <c r="A23" s="11"/>
      <c r="B23" s="62"/>
      <c r="C23" s="13"/>
      <c r="D23" s="11"/>
      <c r="E23" s="120"/>
      <c r="F23" s="103"/>
      <c r="G23" s="103"/>
      <c r="H23" s="103"/>
      <c r="I23" s="10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36" ht="17.100000000000001" customHeight="1">
      <c r="A24" s="11"/>
      <c r="B24" s="62"/>
      <c r="C24" s="13"/>
      <c r="D24" s="11"/>
      <c r="E24" s="120"/>
      <c r="F24" s="103"/>
      <c r="G24" s="103"/>
      <c r="H24" s="103"/>
      <c r="I24" s="10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6" ht="17.100000000000001" customHeight="1">
      <c r="A25" s="11"/>
      <c r="B25" s="62"/>
      <c r="C25" s="13"/>
      <c r="D25" s="11"/>
      <c r="E25" s="120"/>
      <c r="F25" s="103"/>
      <c r="G25" s="103"/>
      <c r="H25" s="103"/>
      <c r="I25" s="10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6" ht="17.100000000000001" customHeight="1" thickBot="1">
      <c r="A26" s="11"/>
      <c r="B26" s="62"/>
      <c r="C26" s="13"/>
      <c r="D26" s="11"/>
      <c r="E26" s="121"/>
      <c r="F26" s="104"/>
      <c r="G26" s="104"/>
      <c r="H26" s="104"/>
      <c r="I26" s="10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6" s="77" customFormat="1" ht="17.100000000000001" customHeight="1" thickTop="1" thickBot="1">
      <c r="A27" s="304" t="s">
        <v>19</v>
      </c>
      <c r="B27" s="305"/>
      <c r="C27" s="31"/>
      <c r="D27" s="32">
        <f t="shared" ref="D27:I27" si="2">SUM(D22:D26)</f>
        <v>0</v>
      </c>
      <c r="E27" s="36">
        <f t="shared" si="2"/>
        <v>0</v>
      </c>
      <c r="F27" s="36">
        <f t="shared" si="2"/>
        <v>0</v>
      </c>
      <c r="G27" s="36">
        <f t="shared" si="2"/>
        <v>0</v>
      </c>
      <c r="H27" s="36">
        <f t="shared" si="2"/>
        <v>0</v>
      </c>
      <c r="I27" s="36">
        <f t="shared" si="2"/>
        <v>0</v>
      </c>
    </row>
    <row r="28" spans="1:36" ht="17.100000000000001" customHeight="1" thickTop="1" thickBot="1">
      <c r="A28" s="313" t="s">
        <v>37</v>
      </c>
      <c r="B28" s="314"/>
      <c r="C28" s="314"/>
      <c r="D28" s="314"/>
      <c r="E28" s="314"/>
      <c r="F28" s="314"/>
      <c r="G28" s="314"/>
      <c r="H28" s="314"/>
      <c r="I28" s="315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36" ht="17.100000000000001" customHeight="1" thickTop="1">
      <c r="A29" s="39"/>
      <c r="B29" s="122"/>
      <c r="C29" s="38"/>
      <c r="D29" s="39"/>
      <c r="E29" s="123"/>
      <c r="F29" s="107"/>
      <c r="G29" s="107"/>
      <c r="H29" s="107"/>
      <c r="I29" s="10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6" ht="17.100000000000001" customHeight="1">
      <c r="A30" s="11"/>
      <c r="B30" s="12"/>
      <c r="C30" s="13"/>
      <c r="D30" s="11"/>
      <c r="E30" s="120"/>
      <c r="F30" s="103"/>
      <c r="G30" s="103"/>
      <c r="H30" s="103"/>
      <c r="I30" s="10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6" ht="17.100000000000001" customHeight="1">
      <c r="A31" s="11"/>
      <c r="B31" s="12"/>
      <c r="C31" s="13"/>
      <c r="D31" s="11"/>
      <c r="E31" s="120"/>
      <c r="F31" s="103"/>
      <c r="G31" s="103"/>
      <c r="H31" s="103"/>
      <c r="I31" s="10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6" ht="17.100000000000001" customHeight="1">
      <c r="A32" s="11"/>
      <c r="B32" s="12"/>
      <c r="C32" s="13"/>
      <c r="D32" s="11"/>
      <c r="E32" s="120"/>
      <c r="F32" s="103"/>
      <c r="G32" s="103"/>
      <c r="H32" s="103"/>
      <c r="I32" s="10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9" ht="17.100000000000001" customHeight="1" thickBot="1">
      <c r="A33" s="68"/>
      <c r="B33" s="12"/>
      <c r="C33" s="13"/>
      <c r="D33" s="11"/>
      <c r="E33" s="121"/>
      <c r="F33" s="124"/>
      <c r="G33" s="124"/>
      <c r="H33" s="124"/>
      <c r="I33" s="1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9" s="77" customFormat="1" ht="17.100000000000001" customHeight="1" thickTop="1" thickBot="1">
      <c r="A34" s="300" t="s">
        <v>19</v>
      </c>
      <c r="B34" s="301"/>
      <c r="C34" s="81"/>
      <c r="D34" s="82">
        <f t="shared" ref="D34:I34" si="3">SUM(D29:D33)</f>
        <v>0</v>
      </c>
      <c r="E34" s="86">
        <f t="shared" si="3"/>
        <v>0</v>
      </c>
      <c r="F34" s="86">
        <f t="shared" si="3"/>
        <v>0</v>
      </c>
      <c r="G34" s="86">
        <f t="shared" si="3"/>
        <v>0</v>
      </c>
      <c r="H34" s="86">
        <f t="shared" si="3"/>
        <v>0</v>
      </c>
      <c r="I34" s="86">
        <f t="shared" si="3"/>
        <v>0</v>
      </c>
    </row>
    <row r="35" spans="1:29" ht="17.100000000000001" customHeight="1" thickTop="1" thickBot="1">
      <c r="A35" s="313" t="s">
        <v>38</v>
      </c>
      <c r="B35" s="314"/>
      <c r="C35" s="314"/>
      <c r="D35" s="314"/>
      <c r="E35" s="314"/>
      <c r="F35" s="314"/>
      <c r="G35" s="314"/>
      <c r="H35" s="314"/>
      <c r="I35" s="315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</row>
    <row r="36" spans="1:29" ht="17.100000000000001" customHeight="1" thickTop="1">
      <c r="A36" s="39"/>
      <c r="B36" s="122"/>
      <c r="C36" s="38"/>
      <c r="D36" s="39"/>
      <c r="E36" s="123"/>
      <c r="F36" s="107"/>
      <c r="G36" s="107"/>
      <c r="H36" s="107"/>
      <c r="I36" s="10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9" ht="17.100000000000001" customHeight="1">
      <c r="A37" s="11"/>
      <c r="B37" s="12"/>
      <c r="C37" s="13"/>
      <c r="D37" s="11"/>
      <c r="E37" s="120"/>
      <c r="F37" s="103"/>
      <c r="G37" s="103"/>
      <c r="H37" s="103"/>
      <c r="I37" s="10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9" ht="17.100000000000001" customHeight="1">
      <c r="A38" s="11"/>
      <c r="B38" s="12"/>
      <c r="C38" s="13"/>
      <c r="D38" s="11"/>
      <c r="E38" s="120"/>
      <c r="F38" s="103"/>
      <c r="G38" s="103"/>
      <c r="H38" s="103"/>
      <c r="I38" s="10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9" ht="17.100000000000001" customHeight="1">
      <c r="A39" s="11"/>
      <c r="B39" s="12"/>
      <c r="C39" s="13"/>
      <c r="D39" s="11"/>
      <c r="E39" s="120"/>
      <c r="F39" s="103"/>
      <c r="G39" s="103"/>
      <c r="H39" s="103"/>
      <c r="I39" s="10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9" ht="17.100000000000001" customHeight="1" thickBot="1">
      <c r="A40" s="46"/>
      <c r="B40" s="12"/>
      <c r="C40" s="13"/>
      <c r="D40" s="11"/>
      <c r="E40" s="121"/>
      <c r="F40" s="104"/>
      <c r="G40" s="104"/>
      <c r="H40" s="104"/>
      <c r="I40" s="10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9" s="77" customFormat="1" ht="17.100000000000001" customHeight="1" thickTop="1" thickBot="1">
      <c r="A41" s="306" t="s">
        <v>19</v>
      </c>
      <c r="B41" s="301"/>
      <c r="C41" s="81"/>
      <c r="D41" s="82">
        <f t="shared" ref="D41:I41" si="4">SUM(D36:D40)</f>
        <v>0</v>
      </c>
      <c r="E41" s="86">
        <f t="shared" si="4"/>
        <v>0</v>
      </c>
      <c r="F41" s="86">
        <f t="shared" si="4"/>
        <v>0</v>
      </c>
      <c r="G41" s="86">
        <f t="shared" si="4"/>
        <v>0</v>
      </c>
      <c r="H41" s="86">
        <f t="shared" si="4"/>
        <v>0</v>
      </c>
      <c r="I41" s="86">
        <f t="shared" si="4"/>
        <v>0</v>
      </c>
    </row>
    <row r="42" spans="1:29" s="77" customFormat="1" ht="17.100000000000001" customHeight="1" thickTop="1" thickBot="1">
      <c r="A42" s="313" t="s">
        <v>39</v>
      </c>
      <c r="B42" s="314"/>
      <c r="C42" s="314"/>
      <c r="D42" s="314"/>
      <c r="E42" s="314"/>
      <c r="F42" s="314"/>
      <c r="G42" s="314"/>
      <c r="H42" s="314"/>
      <c r="I42" s="315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</row>
    <row r="43" spans="1:29" ht="17.100000000000001" customHeight="1" thickTop="1">
      <c r="A43" s="39"/>
      <c r="B43" s="122"/>
      <c r="C43" s="38"/>
      <c r="D43" s="39"/>
      <c r="E43" s="123"/>
      <c r="F43" s="107"/>
      <c r="G43" s="107"/>
      <c r="H43" s="107"/>
      <c r="I43" s="10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9" ht="17.100000000000001" customHeight="1">
      <c r="A44" s="11"/>
      <c r="B44" s="12"/>
      <c r="C44" s="13"/>
      <c r="D44" s="11"/>
      <c r="E44" s="120"/>
      <c r="F44" s="103"/>
      <c r="G44" s="103"/>
      <c r="H44" s="103"/>
      <c r="I44" s="10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9" ht="17.100000000000001" customHeight="1">
      <c r="A45" s="11"/>
      <c r="B45" s="12"/>
      <c r="C45" s="13"/>
      <c r="D45" s="11"/>
      <c r="E45" s="120"/>
      <c r="F45" s="103"/>
      <c r="G45" s="103"/>
      <c r="H45" s="103"/>
      <c r="I45" s="10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9" ht="17.100000000000001" customHeight="1">
      <c r="A46" s="11"/>
      <c r="B46" s="12"/>
      <c r="C46" s="13"/>
      <c r="D46" s="11"/>
      <c r="E46" s="120"/>
      <c r="F46" s="103"/>
      <c r="G46" s="103"/>
      <c r="H46" s="103"/>
      <c r="I46" s="10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9" ht="17.100000000000001" customHeight="1" thickBot="1">
      <c r="A47" s="24"/>
      <c r="B47" s="22"/>
      <c r="C47" s="23"/>
      <c r="D47" s="24"/>
      <c r="E47" s="121"/>
      <c r="F47" s="104"/>
      <c r="G47" s="104"/>
      <c r="H47" s="104"/>
      <c r="I47" s="10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9" s="77" customFormat="1" ht="17.100000000000001" customHeight="1" thickTop="1" thickBot="1">
      <c r="A48" s="304" t="s">
        <v>19</v>
      </c>
      <c r="B48" s="305"/>
      <c r="C48" s="31"/>
      <c r="D48" s="32">
        <f t="shared" ref="D48:I48" si="5">SUM(D43:D47)</f>
        <v>0</v>
      </c>
      <c r="E48" s="36">
        <f t="shared" si="5"/>
        <v>0</v>
      </c>
      <c r="F48" s="36">
        <f t="shared" si="5"/>
        <v>0</v>
      </c>
      <c r="G48" s="36">
        <f t="shared" si="5"/>
        <v>0</v>
      </c>
      <c r="H48" s="36">
        <f t="shared" si="5"/>
        <v>0</v>
      </c>
      <c r="I48" s="36">
        <f t="shared" si="5"/>
        <v>0</v>
      </c>
    </row>
    <row r="49" spans="1:29" ht="17.100000000000001" customHeight="1" thickTop="1">
      <c r="A49" s="323" t="s">
        <v>40</v>
      </c>
      <c r="B49" s="324"/>
      <c r="C49" s="324"/>
      <c r="D49" s="324"/>
      <c r="E49" s="324"/>
      <c r="F49" s="324"/>
      <c r="G49" s="324"/>
      <c r="H49" s="324"/>
      <c r="I49" s="325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</row>
    <row r="50" spans="1:29" ht="17.100000000000001" customHeight="1" thickBot="1">
      <c r="A50" s="327" t="s">
        <v>41</v>
      </c>
      <c r="B50" s="328"/>
      <c r="C50" s="328"/>
      <c r="D50" s="328"/>
      <c r="E50" s="328"/>
      <c r="F50" s="328"/>
      <c r="G50" s="328"/>
      <c r="H50" s="328"/>
      <c r="I50" s="329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</row>
    <row r="51" spans="1:29" ht="17.100000000000001" customHeight="1" thickTop="1">
      <c r="A51" s="10"/>
      <c r="B51" s="89"/>
      <c r="C51" s="56"/>
      <c r="D51" s="10"/>
      <c r="E51" s="119"/>
      <c r="F51" s="107"/>
      <c r="G51" s="107"/>
      <c r="H51" s="107"/>
      <c r="I51" s="10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9" ht="17.100000000000001" customHeight="1">
      <c r="A52" s="11"/>
      <c r="B52" s="12"/>
      <c r="C52" s="13"/>
      <c r="D52" s="11"/>
      <c r="E52" s="120"/>
      <c r="F52" s="103"/>
      <c r="G52" s="103"/>
      <c r="H52" s="103"/>
      <c r="I52" s="10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9" ht="17.100000000000001" customHeight="1">
      <c r="A53" s="11"/>
      <c r="B53" s="12"/>
      <c r="C53" s="13"/>
      <c r="D53" s="11"/>
      <c r="E53" s="120"/>
      <c r="F53" s="103"/>
      <c r="G53" s="103"/>
      <c r="H53" s="103"/>
      <c r="I53" s="10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9" ht="17.100000000000001" customHeight="1">
      <c r="A54" s="11"/>
      <c r="B54" s="12"/>
      <c r="C54" s="13"/>
      <c r="D54" s="11"/>
      <c r="E54" s="120"/>
      <c r="F54" s="103"/>
      <c r="G54" s="103"/>
      <c r="H54" s="103"/>
      <c r="I54" s="10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9" ht="17.100000000000001" customHeight="1" thickBot="1">
      <c r="A55" s="46"/>
      <c r="B55" s="12"/>
      <c r="C55" s="13"/>
      <c r="D55" s="11"/>
      <c r="E55" s="121"/>
      <c r="F55" s="104"/>
      <c r="G55" s="104"/>
      <c r="H55" s="104"/>
      <c r="I55" s="10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9" s="77" customFormat="1" ht="17.100000000000001" customHeight="1" thickTop="1" thickBot="1">
      <c r="A56" s="312" t="s">
        <v>19</v>
      </c>
      <c r="B56" s="305"/>
      <c r="C56" s="31"/>
      <c r="D56" s="32">
        <f t="shared" ref="D56:I56" si="6">SUM(D51:D55)</f>
        <v>0</v>
      </c>
      <c r="E56" s="36">
        <f t="shared" si="6"/>
        <v>0</v>
      </c>
      <c r="F56" s="36">
        <f t="shared" si="6"/>
        <v>0</v>
      </c>
      <c r="G56" s="36">
        <f t="shared" si="6"/>
        <v>0</v>
      </c>
      <c r="H56" s="36">
        <f t="shared" si="6"/>
        <v>0</v>
      </c>
      <c r="I56" s="36">
        <f t="shared" si="6"/>
        <v>0</v>
      </c>
    </row>
    <row r="57" spans="1:29" ht="17.100000000000001" customHeight="1" thickTop="1" thickBot="1">
      <c r="A57" s="313" t="s">
        <v>42</v>
      </c>
      <c r="B57" s="314"/>
      <c r="C57" s="314"/>
      <c r="D57" s="314"/>
      <c r="E57" s="314"/>
      <c r="F57" s="314"/>
      <c r="G57" s="314"/>
      <c r="H57" s="314"/>
      <c r="I57" s="315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ht="17.100000000000001" customHeight="1" thickTop="1">
      <c r="A58" s="10"/>
      <c r="B58" s="89"/>
      <c r="C58" s="56"/>
      <c r="D58" s="10"/>
      <c r="E58" s="119"/>
      <c r="F58" s="107"/>
      <c r="G58" s="107"/>
      <c r="H58" s="107"/>
      <c r="I58" s="10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9" ht="17.100000000000001" customHeight="1">
      <c r="A59" s="11"/>
      <c r="B59" s="12"/>
      <c r="C59" s="13"/>
      <c r="D59" s="11"/>
      <c r="E59" s="120"/>
      <c r="F59" s="103"/>
      <c r="G59" s="103"/>
      <c r="H59" s="103"/>
      <c r="I59" s="10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9" ht="17.100000000000001" customHeight="1">
      <c r="A60" s="11"/>
      <c r="B60" s="12"/>
      <c r="C60" s="13"/>
      <c r="D60" s="11"/>
      <c r="E60" s="120"/>
      <c r="F60" s="103"/>
      <c r="G60" s="103"/>
      <c r="H60" s="103"/>
      <c r="I60" s="10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9" ht="17.100000000000001" customHeight="1">
      <c r="A61" s="11"/>
      <c r="B61" s="12"/>
      <c r="C61" s="13"/>
      <c r="D61" s="11"/>
      <c r="E61" s="120"/>
      <c r="F61" s="103"/>
      <c r="G61" s="103"/>
      <c r="H61" s="103"/>
      <c r="I61" s="10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9" ht="17.100000000000001" customHeight="1" thickBot="1">
      <c r="A62" s="46"/>
      <c r="B62" s="12"/>
      <c r="C62" s="13"/>
      <c r="D62" s="11"/>
      <c r="E62" s="121"/>
      <c r="F62" s="104"/>
      <c r="G62" s="104"/>
      <c r="H62" s="104"/>
      <c r="I62" s="10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9" s="77" customFormat="1" ht="17.100000000000001" customHeight="1" thickTop="1" thickBot="1">
      <c r="A63" s="312" t="s">
        <v>19</v>
      </c>
      <c r="B63" s="305"/>
      <c r="C63" s="31"/>
      <c r="D63" s="32">
        <f t="shared" ref="D63:I63" si="7">SUM(D58:D62)</f>
        <v>0</v>
      </c>
      <c r="E63" s="36">
        <f t="shared" si="7"/>
        <v>0</v>
      </c>
      <c r="F63" s="36">
        <f t="shared" si="7"/>
        <v>0</v>
      </c>
      <c r="G63" s="36">
        <f t="shared" si="7"/>
        <v>0</v>
      </c>
      <c r="H63" s="36">
        <f t="shared" si="7"/>
        <v>0</v>
      </c>
      <c r="I63" s="36">
        <f t="shared" si="7"/>
        <v>0</v>
      </c>
    </row>
    <row r="64" spans="1:29" ht="17.100000000000001" customHeight="1" thickTop="1">
      <c r="A64" s="323" t="s">
        <v>43</v>
      </c>
      <c r="B64" s="324"/>
      <c r="C64" s="324"/>
      <c r="D64" s="324"/>
      <c r="E64" s="324"/>
      <c r="F64" s="324"/>
      <c r="G64" s="324"/>
      <c r="H64" s="324"/>
      <c r="I64" s="325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</row>
    <row r="65" spans="1:29" ht="17.100000000000001" customHeight="1" thickBot="1">
      <c r="A65" s="327" t="s">
        <v>41</v>
      </c>
      <c r="B65" s="328"/>
      <c r="C65" s="328"/>
      <c r="D65" s="328"/>
      <c r="E65" s="328"/>
      <c r="F65" s="328"/>
      <c r="G65" s="328"/>
      <c r="H65" s="328"/>
      <c r="I65" s="329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</row>
    <row r="66" spans="1:29" ht="17.100000000000001" customHeight="1" thickTop="1">
      <c r="A66" s="39"/>
      <c r="B66" s="122"/>
      <c r="C66" s="38"/>
      <c r="D66" s="39"/>
      <c r="E66" s="123"/>
      <c r="F66" s="107"/>
      <c r="G66" s="107"/>
      <c r="H66" s="107"/>
      <c r="I66" s="10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9" ht="17.100000000000001" customHeight="1">
      <c r="A67" s="11"/>
      <c r="B67" s="12"/>
      <c r="C67" s="13"/>
      <c r="D67" s="11"/>
      <c r="E67" s="120"/>
      <c r="F67" s="103"/>
      <c r="G67" s="103"/>
      <c r="H67" s="103"/>
      <c r="I67" s="10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9" ht="17.100000000000001" customHeight="1">
      <c r="A68" s="11"/>
      <c r="B68" s="12"/>
      <c r="C68" s="13"/>
      <c r="D68" s="11"/>
      <c r="E68" s="120"/>
      <c r="F68" s="103"/>
      <c r="G68" s="103"/>
      <c r="H68" s="103"/>
      <c r="I68" s="10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9" ht="17.100000000000001" customHeight="1">
      <c r="A69" s="11"/>
      <c r="B69" s="12"/>
      <c r="C69" s="13"/>
      <c r="D69" s="11"/>
      <c r="E69" s="120"/>
      <c r="F69" s="103"/>
      <c r="G69" s="103"/>
      <c r="H69" s="103"/>
      <c r="I69" s="10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9" ht="17.100000000000001" customHeight="1" thickBot="1">
      <c r="A70" s="46"/>
      <c r="B70" s="12"/>
      <c r="C70" s="13"/>
      <c r="D70" s="11"/>
      <c r="E70" s="121"/>
      <c r="F70" s="104"/>
      <c r="G70" s="104"/>
      <c r="H70" s="104"/>
      <c r="I70" s="10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9" s="77" customFormat="1" ht="17.100000000000001" customHeight="1" thickTop="1" thickBot="1">
      <c r="A71" s="312" t="s">
        <v>19</v>
      </c>
      <c r="B71" s="305"/>
      <c r="C71" s="31"/>
      <c r="D71" s="32">
        <f t="shared" ref="D71:I71" si="8">SUM(D66:D70)</f>
        <v>0</v>
      </c>
      <c r="E71" s="36">
        <f t="shared" si="8"/>
        <v>0</v>
      </c>
      <c r="F71" s="36">
        <f t="shared" si="8"/>
        <v>0</v>
      </c>
      <c r="G71" s="36">
        <f t="shared" si="8"/>
        <v>0</v>
      </c>
      <c r="H71" s="36">
        <f t="shared" si="8"/>
        <v>0</v>
      </c>
      <c r="I71" s="36">
        <f t="shared" si="8"/>
        <v>0</v>
      </c>
    </row>
    <row r="72" spans="1:29" ht="17.100000000000001" customHeight="1" thickTop="1" thickBot="1">
      <c r="A72" s="313" t="s">
        <v>44</v>
      </c>
      <c r="B72" s="314"/>
      <c r="C72" s="314"/>
      <c r="D72" s="314"/>
      <c r="E72" s="314"/>
      <c r="F72" s="314"/>
      <c r="G72" s="314"/>
      <c r="H72" s="314"/>
      <c r="I72" s="315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</row>
    <row r="73" spans="1:29" ht="17.100000000000001" customHeight="1" thickTop="1">
      <c r="A73" s="39"/>
      <c r="B73" s="122"/>
      <c r="C73" s="38"/>
      <c r="D73" s="39"/>
      <c r="E73" s="123"/>
      <c r="F73" s="107"/>
      <c r="G73" s="107"/>
      <c r="H73" s="107"/>
      <c r="I73" s="10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9" ht="17.100000000000001" customHeight="1">
      <c r="A74" s="11"/>
      <c r="B74" s="12"/>
      <c r="C74" s="13"/>
      <c r="D74" s="11"/>
      <c r="E74" s="120"/>
      <c r="F74" s="103"/>
      <c r="G74" s="103"/>
      <c r="H74" s="103"/>
      <c r="I74" s="10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9" ht="17.100000000000001" customHeight="1">
      <c r="A75" s="11"/>
      <c r="B75" s="12"/>
      <c r="C75" s="13"/>
      <c r="D75" s="11"/>
      <c r="E75" s="120"/>
      <c r="F75" s="103"/>
      <c r="G75" s="103"/>
      <c r="H75" s="103"/>
      <c r="I75" s="10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9" ht="17.100000000000001" customHeight="1">
      <c r="A76" s="11"/>
      <c r="B76" s="12"/>
      <c r="C76" s="13"/>
      <c r="D76" s="11"/>
      <c r="E76" s="120"/>
      <c r="F76" s="103"/>
      <c r="G76" s="103"/>
      <c r="H76" s="103"/>
      <c r="I76" s="10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9" ht="17.100000000000001" customHeight="1" thickBot="1">
      <c r="A77" s="46"/>
      <c r="B77" s="12"/>
      <c r="C77" s="13"/>
      <c r="D77" s="11"/>
      <c r="E77" s="121"/>
      <c r="F77" s="104"/>
      <c r="G77" s="104"/>
      <c r="H77" s="104"/>
      <c r="I77" s="10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9" s="77" customFormat="1" ht="17.100000000000001" customHeight="1" thickTop="1" thickBot="1">
      <c r="A78" s="306" t="s">
        <v>19</v>
      </c>
      <c r="B78" s="301"/>
      <c r="C78" s="81"/>
      <c r="D78" s="82">
        <f>SUM(D73:D77)</f>
        <v>0</v>
      </c>
      <c r="E78" s="141"/>
      <c r="F78" s="142"/>
      <c r="G78" s="142"/>
      <c r="H78" s="142"/>
      <c r="I78" s="142"/>
    </row>
    <row r="79" spans="1:29" ht="17.100000000000001" customHeight="1" thickTop="1">
      <c r="A79" s="323" t="s">
        <v>45</v>
      </c>
      <c r="B79" s="324"/>
      <c r="C79" s="324"/>
      <c r="D79" s="324"/>
      <c r="E79" s="324"/>
      <c r="F79" s="324"/>
      <c r="G79" s="324"/>
      <c r="H79" s="324"/>
      <c r="I79" s="325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</row>
    <row r="80" spans="1:29" ht="17.100000000000001" customHeight="1" thickBot="1">
      <c r="A80" s="327" t="s">
        <v>46</v>
      </c>
      <c r="B80" s="328"/>
      <c r="C80" s="328"/>
      <c r="D80" s="328"/>
      <c r="E80" s="328"/>
      <c r="F80" s="328"/>
      <c r="G80" s="328"/>
      <c r="H80" s="328"/>
      <c r="I80" s="329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</row>
    <row r="81" spans="1:29" ht="17.100000000000001" customHeight="1" thickTop="1">
      <c r="A81" s="39"/>
      <c r="B81" s="122"/>
      <c r="C81" s="38"/>
      <c r="D81" s="39"/>
      <c r="E81" s="123"/>
      <c r="F81" s="107"/>
      <c r="G81" s="107"/>
      <c r="H81" s="107"/>
      <c r="I81" s="10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9" ht="17.100000000000001" customHeight="1">
      <c r="A82" s="11"/>
      <c r="B82" s="12"/>
      <c r="C82" s="13"/>
      <c r="D82" s="11"/>
      <c r="E82" s="120"/>
      <c r="F82" s="103"/>
      <c r="G82" s="103"/>
      <c r="H82" s="103"/>
      <c r="I82" s="10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9" ht="17.100000000000001" customHeight="1">
      <c r="A83" s="11"/>
      <c r="B83" s="12"/>
      <c r="C83" s="13"/>
      <c r="D83" s="11"/>
      <c r="E83" s="120"/>
      <c r="F83" s="103"/>
      <c r="G83" s="103"/>
      <c r="H83" s="103"/>
      <c r="I83" s="10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9" ht="17.100000000000001" customHeight="1">
      <c r="A84" s="11"/>
      <c r="B84" s="12"/>
      <c r="C84" s="13"/>
      <c r="D84" s="11"/>
      <c r="E84" s="120"/>
      <c r="F84" s="103"/>
      <c r="G84" s="103"/>
      <c r="H84" s="103"/>
      <c r="I84" s="10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9" ht="17.100000000000001" customHeight="1" thickBot="1">
      <c r="A85" s="46"/>
      <c r="B85" s="12"/>
      <c r="C85" s="13"/>
      <c r="D85" s="11"/>
      <c r="E85" s="121"/>
      <c r="F85" s="104"/>
      <c r="G85" s="104"/>
      <c r="H85" s="104"/>
      <c r="I85" s="10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9" s="77" customFormat="1" ht="17.100000000000001" customHeight="1" thickTop="1" thickBot="1">
      <c r="A86" s="87" t="s">
        <v>19</v>
      </c>
      <c r="B86" s="88"/>
      <c r="C86" s="31"/>
      <c r="D86" s="32">
        <f t="shared" ref="D86:I86" si="9">SUM(D81:D85)</f>
        <v>0</v>
      </c>
      <c r="E86" s="36">
        <f t="shared" si="9"/>
        <v>0</v>
      </c>
      <c r="F86" s="36">
        <f t="shared" si="9"/>
        <v>0</v>
      </c>
      <c r="G86" s="36">
        <f t="shared" si="9"/>
        <v>0</v>
      </c>
      <c r="H86" s="36">
        <f t="shared" si="9"/>
        <v>0</v>
      </c>
      <c r="I86" s="36">
        <f t="shared" si="9"/>
        <v>0</v>
      </c>
    </row>
    <row r="87" spans="1:29" ht="17.100000000000001" customHeight="1" thickTop="1" thickBot="1">
      <c r="A87" s="313" t="s">
        <v>42</v>
      </c>
      <c r="B87" s="314"/>
      <c r="C87" s="314"/>
      <c r="D87" s="314"/>
      <c r="E87" s="314"/>
      <c r="F87" s="314"/>
      <c r="G87" s="314"/>
      <c r="H87" s="314"/>
      <c r="I87" s="315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</row>
    <row r="88" spans="1:29" ht="17.100000000000001" customHeight="1" thickTop="1">
      <c r="A88" s="10"/>
      <c r="B88" s="89"/>
      <c r="C88" s="56"/>
      <c r="D88" s="10"/>
      <c r="E88" s="119"/>
      <c r="F88" s="107"/>
      <c r="G88" s="107"/>
      <c r="H88" s="107"/>
      <c r="I88" s="10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9" ht="17.100000000000001" customHeight="1">
      <c r="A89" s="11"/>
      <c r="B89" s="12"/>
      <c r="C89" s="13"/>
      <c r="D89" s="11"/>
      <c r="E89" s="120"/>
      <c r="F89" s="103"/>
      <c r="G89" s="103"/>
      <c r="H89" s="103"/>
      <c r="I89" s="10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9" ht="17.100000000000001" customHeight="1">
      <c r="A90" s="11"/>
      <c r="B90" s="12"/>
      <c r="C90" s="13"/>
      <c r="D90" s="11"/>
      <c r="E90" s="120"/>
      <c r="F90" s="103"/>
      <c r="G90" s="103"/>
      <c r="H90" s="103"/>
      <c r="I90" s="10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9" ht="17.100000000000001" customHeight="1">
      <c r="A91" s="11"/>
      <c r="B91" s="12"/>
      <c r="C91" s="13"/>
      <c r="D91" s="11"/>
      <c r="E91" s="120"/>
      <c r="F91" s="103"/>
      <c r="G91" s="103"/>
      <c r="H91" s="103"/>
      <c r="I91" s="10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9" ht="17.100000000000001" customHeight="1" thickBot="1">
      <c r="A92" s="46"/>
      <c r="B92" s="12"/>
      <c r="C92" s="13"/>
      <c r="D92" s="11"/>
      <c r="E92" s="121"/>
      <c r="F92" s="104"/>
      <c r="G92" s="104"/>
      <c r="H92" s="104"/>
      <c r="I92" s="10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9" s="77" customFormat="1" ht="17.100000000000001" customHeight="1" thickTop="1" thickBot="1">
      <c r="A93" s="304" t="s">
        <v>19</v>
      </c>
      <c r="B93" s="305"/>
      <c r="C93" s="31"/>
      <c r="D93" s="32">
        <f t="shared" ref="D93:I93" si="10">SUM(D88:D92)</f>
        <v>0</v>
      </c>
      <c r="E93" s="36">
        <f t="shared" si="10"/>
        <v>0</v>
      </c>
      <c r="F93" s="36">
        <f t="shared" si="10"/>
        <v>0</v>
      </c>
      <c r="G93" s="36">
        <f t="shared" si="10"/>
        <v>0</v>
      </c>
      <c r="H93" s="36">
        <f t="shared" si="10"/>
        <v>0</v>
      </c>
      <c r="I93" s="36">
        <f t="shared" si="10"/>
        <v>0</v>
      </c>
    </row>
    <row r="94" spans="1:29" ht="17.100000000000001" customHeight="1" thickTop="1" thickBot="1">
      <c r="A94" s="313" t="s">
        <v>47</v>
      </c>
      <c r="B94" s="314"/>
      <c r="C94" s="314"/>
      <c r="D94" s="314"/>
      <c r="E94" s="314"/>
      <c r="F94" s="314"/>
      <c r="G94" s="314"/>
      <c r="H94" s="314"/>
      <c r="I94" s="315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</row>
    <row r="95" spans="1:29" ht="17.100000000000001" customHeight="1" thickTop="1" thickBot="1">
      <c r="A95" s="127"/>
      <c r="B95" s="128" t="s">
        <v>48</v>
      </c>
      <c r="C95" s="129"/>
      <c r="D95" s="68"/>
      <c r="E95" s="123"/>
      <c r="F95" s="107"/>
      <c r="G95" s="107"/>
      <c r="H95" s="107"/>
      <c r="I95" s="10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9" s="71" customFormat="1" ht="17.100000000000001" customHeight="1" thickTop="1" thickBot="1">
      <c r="A96" s="284" t="s">
        <v>49</v>
      </c>
      <c r="B96" s="285"/>
      <c r="C96" s="143"/>
      <c r="D96" s="138">
        <f t="shared" ref="D96:I96" si="11">D13+D20+D27+D34+D41+D48+D56+D63+D71+D78+D86+D93+D95</f>
        <v>0</v>
      </c>
      <c r="E96" s="138">
        <f t="shared" si="11"/>
        <v>0</v>
      </c>
      <c r="F96" s="138">
        <f t="shared" si="11"/>
        <v>0</v>
      </c>
      <c r="G96" s="138">
        <f t="shared" si="11"/>
        <v>0</v>
      </c>
      <c r="H96" s="138">
        <f t="shared" si="11"/>
        <v>0</v>
      </c>
      <c r="I96" s="138">
        <f t="shared" si="11"/>
        <v>0</v>
      </c>
    </row>
    <row r="97" spans="1:29" ht="17.100000000000001" customHeight="1" thickTop="1">
      <c r="A97" s="276"/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spans="1:29" ht="48.75" customHeight="1">
      <c r="A98" s="333" t="s">
        <v>53</v>
      </c>
      <c r="B98" s="333"/>
      <c r="C98" s="333"/>
      <c r="D98" s="333"/>
      <c r="E98" s="333"/>
      <c r="F98" s="333"/>
      <c r="G98" s="333"/>
      <c r="H98" s="277">
        <f>G96</f>
        <v>0</v>
      </c>
      <c r="I98" s="277"/>
      <c r="J98" s="159"/>
      <c r="K98" s="159"/>
      <c r="L98" s="15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9" ht="31.5" customHeight="1">
      <c r="A99" s="334" t="s">
        <v>54</v>
      </c>
      <c r="B99" s="334"/>
      <c r="C99" s="334"/>
      <c r="D99" s="334"/>
      <c r="E99" s="334"/>
      <c r="F99" s="334"/>
      <c r="G99" s="334"/>
      <c r="H99" s="277"/>
      <c r="I99" s="277"/>
      <c r="J99" s="159"/>
      <c r="K99" s="159"/>
      <c r="L99" s="15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9" ht="30.75" customHeight="1">
      <c r="A100" s="334" t="s">
        <v>55</v>
      </c>
      <c r="B100" s="334"/>
      <c r="C100" s="334"/>
      <c r="D100" s="334"/>
      <c r="E100" s="334"/>
      <c r="F100" s="334"/>
      <c r="G100" s="334"/>
      <c r="H100" s="277" t="e">
        <f>(E96/D96)*100</f>
        <v>#DIV/0!</v>
      </c>
      <c r="I100" s="277"/>
      <c r="J100" s="159"/>
      <c r="K100" s="159"/>
      <c r="L100" s="15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9" ht="45.75" customHeight="1">
      <c r="A101" s="334" t="s">
        <v>61</v>
      </c>
      <c r="B101" s="334"/>
      <c r="C101" s="334"/>
      <c r="D101" s="334"/>
      <c r="E101" s="334"/>
      <c r="F101" s="334"/>
      <c r="G101" s="334"/>
      <c r="H101" s="277" t="e">
        <f>(F96/D96)*100</f>
        <v>#DIV/0!</v>
      </c>
      <c r="I101" s="277"/>
      <c r="J101" s="159"/>
      <c r="K101" s="159"/>
      <c r="L101" s="15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9" ht="51.75" customHeight="1">
      <c r="A102" s="333" t="s">
        <v>57</v>
      </c>
      <c r="B102" s="333"/>
      <c r="C102" s="333"/>
      <c r="D102" s="333"/>
      <c r="E102" s="333"/>
      <c r="F102" s="333"/>
      <c r="G102" s="333"/>
      <c r="H102" s="326" t="e">
        <f>H96*100/D96</f>
        <v>#DIV/0!</v>
      </c>
      <c r="I102" s="326"/>
      <c r="J102" s="158"/>
      <c r="K102" s="158"/>
      <c r="L102" s="15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9" ht="44.25" customHeight="1">
      <c r="A103" s="333" t="s">
        <v>58</v>
      </c>
      <c r="B103" s="333"/>
      <c r="C103" s="333"/>
      <c r="D103" s="333"/>
      <c r="E103" s="333"/>
      <c r="F103" s="333"/>
      <c r="G103" s="333"/>
      <c r="H103" s="326" t="e">
        <f>I96/D96*100</f>
        <v>#DIV/0!</v>
      </c>
      <c r="I103" s="326"/>
      <c r="J103" s="158"/>
      <c r="K103" s="158"/>
      <c r="L103" s="15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9" ht="17.100000000000001" customHeight="1">
      <c r="E104" s="155"/>
      <c r="Y104" s="145"/>
      <c r="Z104" s="145"/>
      <c r="AA104" s="145"/>
      <c r="AB104" s="145"/>
      <c r="AC104" s="145"/>
    </row>
    <row r="105" spans="1:29" ht="17.100000000000001" customHeight="1">
      <c r="E105" s="155"/>
      <c r="Y105" s="145"/>
      <c r="Z105" s="145"/>
      <c r="AA105" s="145"/>
      <c r="AB105" s="145"/>
      <c r="AC105" s="145"/>
    </row>
    <row r="106" spans="1:29" ht="17.100000000000001" customHeight="1">
      <c r="E106" s="155"/>
    </row>
    <row r="107" spans="1:29" ht="17.100000000000001" customHeight="1">
      <c r="E107" s="155"/>
    </row>
    <row r="108" spans="1:29" ht="17.100000000000001" customHeight="1">
      <c r="E108" s="155"/>
    </row>
    <row r="109" spans="1:29" ht="17.100000000000001" customHeight="1">
      <c r="E109" s="155"/>
    </row>
    <row r="110" spans="1:29" ht="17.100000000000001" customHeight="1">
      <c r="E110" s="155"/>
    </row>
    <row r="111" spans="1:29" ht="17.100000000000001" customHeight="1">
      <c r="E111" s="155"/>
    </row>
    <row r="112" spans="1:29" ht="17.100000000000001" customHeight="1">
      <c r="E112" s="155"/>
    </row>
    <row r="113" spans="5:5" ht="17.100000000000001" customHeight="1">
      <c r="E113" s="155"/>
    </row>
    <row r="114" spans="5:5" ht="17.100000000000001" customHeight="1">
      <c r="E114" s="155"/>
    </row>
    <row r="115" spans="5:5" ht="17.100000000000001" customHeight="1">
      <c r="E115" s="155"/>
    </row>
    <row r="116" spans="5:5" ht="17.100000000000001" customHeight="1">
      <c r="E116" s="155"/>
    </row>
    <row r="117" spans="5:5" ht="17.100000000000001" customHeight="1">
      <c r="E117" s="155"/>
    </row>
    <row r="118" spans="5:5" ht="17.100000000000001" customHeight="1">
      <c r="E118" s="155"/>
    </row>
    <row r="119" spans="5:5" ht="17.100000000000001" customHeight="1">
      <c r="E119" s="155"/>
    </row>
    <row r="120" spans="5:5" ht="17.100000000000001" customHeight="1">
      <c r="E120" s="155"/>
    </row>
    <row r="121" spans="5:5" ht="17.100000000000001" customHeight="1">
      <c r="E121" s="155"/>
    </row>
    <row r="122" spans="5:5" ht="17.100000000000001" customHeight="1">
      <c r="E122" s="155"/>
    </row>
    <row r="123" spans="5:5" ht="17.100000000000001" customHeight="1">
      <c r="E123" s="155"/>
    </row>
    <row r="124" spans="5:5" ht="17.100000000000001" customHeight="1">
      <c r="E124" s="155"/>
    </row>
    <row r="125" spans="5:5" ht="17.100000000000001" customHeight="1">
      <c r="E125" s="155"/>
    </row>
    <row r="126" spans="5:5" ht="17.100000000000001" customHeight="1">
      <c r="E126" s="155"/>
    </row>
    <row r="127" spans="5:5" ht="17.100000000000001" customHeight="1">
      <c r="E127" s="155"/>
    </row>
    <row r="128" spans="5:5" ht="17.100000000000001" customHeight="1">
      <c r="E128" s="155"/>
    </row>
    <row r="129" spans="5:5" ht="17.100000000000001" customHeight="1">
      <c r="E129" s="155"/>
    </row>
    <row r="130" spans="5:5" ht="17.100000000000001" customHeight="1">
      <c r="E130" s="155"/>
    </row>
    <row r="131" spans="5:5" ht="17.100000000000001" customHeight="1">
      <c r="E131" s="155"/>
    </row>
    <row r="132" spans="5:5" ht="17.100000000000001" customHeight="1">
      <c r="E132" s="155"/>
    </row>
    <row r="133" spans="5:5" ht="17.100000000000001" customHeight="1">
      <c r="E133" s="155"/>
    </row>
    <row r="134" spans="5:5" ht="17.100000000000001" customHeight="1">
      <c r="E134" s="155"/>
    </row>
    <row r="135" spans="5:5" ht="17.100000000000001" customHeight="1">
      <c r="E135" s="155"/>
    </row>
    <row r="136" spans="5:5" ht="17.100000000000001" customHeight="1">
      <c r="E136" s="155"/>
    </row>
    <row r="137" spans="5:5" ht="17.100000000000001" customHeight="1">
      <c r="E137" s="155"/>
    </row>
    <row r="138" spans="5:5" ht="17.100000000000001" customHeight="1">
      <c r="E138" s="155"/>
    </row>
    <row r="139" spans="5:5" ht="17.100000000000001" customHeight="1">
      <c r="E139" s="155"/>
    </row>
    <row r="140" spans="5:5" ht="17.100000000000001" customHeight="1">
      <c r="E140" s="155"/>
    </row>
    <row r="141" spans="5:5" ht="17.100000000000001" customHeight="1">
      <c r="E141" s="155"/>
    </row>
    <row r="142" spans="5:5" ht="17.100000000000001" customHeight="1">
      <c r="E142" s="155"/>
    </row>
    <row r="143" spans="5:5" ht="17.100000000000001" customHeight="1">
      <c r="E143" s="155"/>
    </row>
    <row r="144" spans="5:5" ht="17.100000000000001" customHeight="1">
      <c r="E144" s="155"/>
    </row>
    <row r="145" spans="5:5" ht="17.100000000000001" customHeight="1">
      <c r="E145" s="155"/>
    </row>
    <row r="146" spans="5:5" ht="17.100000000000001" customHeight="1">
      <c r="E146" s="155"/>
    </row>
    <row r="147" spans="5:5" ht="17.100000000000001" customHeight="1">
      <c r="E147" s="155"/>
    </row>
    <row r="148" spans="5:5" ht="17.100000000000001" customHeight="1">
      <c r="E148" s="155"/>
    </row>
    <row r="149" spans="5:5" ht="17.100000000000001" customHeight="1">
      <c r="E149" s="155"/>
    </row>
    <row r="150" spans="5:5" ht="17.100000000000001" customHeight="1">
      <c r="E150" s="155"/>
    </row>
    <row r="151" spans="5:5" ht="17.100000000000001" customHeight="1">
      <c r="E151" s="155"/>
    </row>
    <row r="152" spans="5:5" ht="17.100000000000001" customHeight="1">
      <c r="E152" s="155"/>
    </row>
    <row r="153" spans="5:5" ht="17.100000000000001" customHeight="1">
      <c r="E153" s="155"/>
    </row>
    <row r="154" spans="5:5" ht="17.100000000000001" customHeight="1">
      <c r="E154" s="155"/>
    </row>
    <row r="155" spans="5:5" ht="17.100000000000001" customHeight="1">
      <c r="E155" s="155"/>
    </row>
    <row r="156" spans="5:5" ht="17.100000000000001" customHeight="1">
      <c r="E156" s="155"/>
    </row>
    <row r="157" spans="5:5" ht="17.100000000000001" customHeight="1">
      <c r="E157" s="155"/>
    </row>
    <row r="158" spans="5:5" ht="17.100000000000001" customHeight="1">
      <c r="E158" s="155"/>
    </row>
    <row r="159" spans="5:5" ht="17.100000000000001" customHeight="1">
      <c r="E159" s="155"/>
    </row>
    <row r="160" spans="5:5">
      <c r="E160" s="155"/>
    </row>
    <row r="161" spans="5:5">
      <c r="E161" s="155"/>
    </row>
    <row r="162" spans="5:5">
      <c r="E162" s="155"/>
    </row>
    <row r="163" spans="5:5">
      <c r="E163" s="155"/>
    </row>
    <row r="164" spans="5:5">
      <c r="E164" s="155"/>
    </row>
    <row r="165" spans="5:5">
      <c r="E165" s="155"/>
    </row>
    <row r="166" spans="5:5">
      <c r="E166" s="155"/>
    </row>
    <row r="167" spans="5:5">
      <c r="E167" s="155"/>
    </row>
    <row r="168" spans="5:5">
      <c r="E168" s="155"/>
    </row>
    <row r="169" spans="5:5">
      <c r="E169" s="155"/>
    </row>
    <row r="170" spans="5:5">
      <c r="E170" s="155"/>
    </row>
    <row r="171" spans="5:5">
      <c r="E171" s="155"/>
    </row>
    <row r="172" spans="5:5">
      <c r="E172" s="155"/>
    </row>
    <row r="173" spans="5:5">
      <c r="E173" s="155"/>
    </row>
    <row r="174" spans="5:5">
      <c r="E174" s="155"/>
    </row>
    <row r="175" spans="5:5">
      <c r="E175" s="155"/>
    </row>
    <row r="176" spans="5:5">
      <c r="E176" s="155"/>
    </row>
    <row r="177" spans="5:5">
      <c r="E177" s="155"/>
    </row>
    <row r="178" spans="5:5">
      <c r="E178" s="155"/>
    </row>
    <row r="179" spans="5:5">
      <c r="E179" s="155"/>
    </row>
    <row r="180" spans="5:5">
      <c r="E180" s="155"/>
    </row>
    <row r="181" spans="5:5">
      <c r="E181" s="155"/>
    </row>
    <row r="182" spans="5:5">
      <c r="E182" s="155"/>
    </row>
    <row r="183" spans="5:5">
      <c r="E183" s="155"/>
    </row>
    <row r="184" spans="5:5">
      <c r="E184" s="155"/>
    </row>
    <row r="185" spans="5:5">
      <c r="E185" s="155"/>
    </row>
    <row r="186" spans="5:5">
      <c r="E186" s="155"/>
    </row>
    <row r="187" spans="5:5">
      <c r="E187" s="155"/>
    </row>
    <row r="188" spans="5:5">
      <c r="E188" s="155"/>
    </row>
    <row r="189" spans="5:5">
      <c r="E189" s="155"/>
    </row>
    <row r="190" spans="5:5">
      <c r="E190" s="155"/>
    </row>
    <row r="191" spans="5:5">
      <c r="E191" s="155"/>
    </row>
    <row r="192" spans="5:5">
      <c r="E192" s="155"/>
    </row>
    <row r="193" spans="5:5">
      <c r="E193" s="155"/>
    </row>
    <row r="194" spans="5:5">
      <c r="E194" s="155"/>
    </row>
    <row r="195" spans="5:5">
      <c r="E195" s="155"/>
    </row>
    <row r="196" spans="5:5">
      <c r="E196" s="155"/>
    </row>
    <row r="197" spans="5:5">
      <c r="E197" s="155"/>
    </row>
    <row r="198" spans="5:5">
      <c r="E198" s="155"/>
    </row>
    <row r="199" spans="5:5">
      <c r="E199" s="155"/>
    </row>
    <row r="200" spans="5:5">
      <c r="E200" s="155"/>
    </row>
    <row r="201" spans="5:5">
      <c r="E201" s="155"/>
    </row>
    <row r="202" spans="5:5">
      <c r="E202" s="155"/>
    </row>
    <row r="203" spans="5:5">
      <c r="E203" s="155"/>
    </row>
    <row r="204" spans="5:5">
      <c r="E204" s="155"/>
    </row>
    <row r="205" spans="5:5">
      <c r="E205" s="155"/>
    </row>
    <row r="206" spans="5:5">
      <c r="E206" s="155"/>
    </row>
    <row r="207" spans="5:5">
      <c r="E207" s="155"/>
    </row>
    <row r="208" spans="5:5">
      <c r="E208" s="155"/>
    </row>
    <row r="209" spans="5:5">
      <c r="E209" s="155"/>
    </row>
    <row r="210" spans="5:5">
      <c r="E210" s="155"/>
    </row>
    <row r="211" spans="5:5">
      <c r="E211" s="155"/>
    </row>
    <row r="212" spans="5:5">
      <c r="E212" s="155"/>
    </row>
    <row r="213" spans="5:5">
      <c r="E213" s="155"/>
    </row>
    <row r="214" spans="5:5">
      <c r="E214" s="155"/>
    </row>
    <row r="215" spans="5:5">
      <c r="E215" s="155"/>
    </row>
    <row r="216" spans="5:5">
      <c r="E216" s="155"/>
    </row>
    <row r="217" spans="5:5">
      <c r="E217" s="155"/>
    </row>
    <row r="218" spans="5:5">
      <c r="E218" s="155"/>
    </row>
    <row r="219" spans="5:5">
      <c r="E219" s="155"/>
    </row>
    <row r="220" spans="5:5">
      <c r="E220" s="155"/>
    </row>
    <row r="221" spans="5:5">
      <c r="E221" s="155"/>
    </row>
    <row r="222" spans="5:5">
      <c r="E222" s="155"/>
    </row>
    <row r="223" spans="5:5">
      <c r="E223" s="155"/>
    </row>
    <row r="224" spans="5:5">
      <c r="E224" s="155"/>
    </row>
    <row r="225" spans="5:5">
      <c r="E225" s="155"/>
    </row>
    <row r="226" spans="5:5">
      <c r="E226" s="155"/>
    </row>
    <row r="227" spans="5:5">
      <c r="E227" s="155"/>
    </row>
    <row r="228" spans="5:5">
      <c r="E228" s="155"/>
    </row>
    <row r="229" spans="5:5">
      <c r="E229" s="155"/>
    </row>
    <row r="230" spans="5:5">
      <c r="E230" s="155"/>
    </row>
    <row r="231" spans="5:5">
      <c r="E231" s="155"/>
    </row>
    <row r="232" spans="5:5">
      <c r="E232" s="155"/>
    </row>
    <row r="233" spans="5:5">
      <c r="E233" s="155"/>
    </row>
    <row r="234" spans="5:5">
      <c r="E234" s="155"/>
    </row>
    <row r="235" spans="5:5">
      <c r="E235" s="155"/>
    </row>
    <row r="236" spans="5:5">
      <c r="E236" s="155"/>
    </row>
    <row r="237" spans="5:5">
      <c r="E237" s="155"/>
    </row>
    <row r="238" spans="5:5">
      <c r="E238" s="155"/>
    </row>
    <row r="239" spans="5:5">
      <c r="E239" s="155"/>
    </row>
    <row r="240" spans="5:5">
      <c r="E240" s="155"/>
    </row>
    <row r="241" spans="5:5">
      <c r="E241" s="155"/>
    </row>
    <row r="242" spans="5:5">
      <c r="E242" s="155"/>
    </row>
    <row r="243" spans="5:5">
      <c r="E243" s="155"/>
    </row>
    <row r="244" spans="5:5">
      <c r="E244" s="155"/>
    </row>
    <row r="245" spans="5:5">
      <c r="E245" s="155"/>
    </row>
    <row r="246" spans="5:5">
      <c r="E246" s="155"/>
    </row>
    <row r="247" spans="5:5">
      <c r="E247" s="155"/>
    </row>
    <row r="248" spans="5:5">
      <c r="E248" s="155"/>
    </row>
    <row r="249" spans="5:5">
      <c r="E249" s="155"/>
    </row>
    <row r="250" spans="5:5">
      <c r="E250" s="155"/>
    </row>
    <row r="251" spans="5:5">
      <c r="E251" s="155"/>
    </row>
    <row r="252" spans="5:5">
      <c r="E252" s="155"/>
    </row>
    <row r="253" spans="5:5">
      <c r="E253" s="155"/>
    </row>
    <row r="254" spans="5:5">
      <c r="E254" s="155"/>
    </row>
    <row r="255" spans="5:5">
      <c r="E255" s="155"/>
    </row>
    <row r="256" spans="5:5">
      <c r="E256" s="155"/>
    </row>
    <row r="257" spans="5:5">
      <c r="E257" s="155"/>
    </row>
  </sheetData>
  <mergeCells count="44">
    <mergeCell ref="A56:B56"/>
    <mergeCell ref="A63:B63"/>
    <mergeCell ref="A71:B71"/>
    <mergeCell ref="A78:B78"/>
    <mergeCell ref="A93:B93"/>
    <mergeCell ref="A102:G102"/>
    <mergeCell ref="A103:G103"/>
    <mergeCell ref="H99:I99"/>
    <mergeCell ref="H100:I100"/>
    <mergeCell ref="H101:I101"/>
    <mergeCell ref="H102:I102"/>
    <mergeCell ref="H103:I103"/>
    <mergeCell ref="A1:G1"/>
    <mergeCell ref="A2:B2"/>
    <mergeCell ref="A99:G99"/>
    <mergeCell ref="A100:G100"/>
    <mergeCell ref="A101:G101"/>
    <mergeCell ref="A42:I42"/>
    <mergeCell ref="A49:I49"/>
    <mergeCell ref="A50:I50"/>
    <mergeCell ref="A64:I64"/>
    <mergeCell ref="A65:I65"/>
    <mergeCell ref="E3:I4"/>
    <mergeCell ref="A13:B13"/>
    <mergeCell ref="A20:B20"/>
    <mergeCell ref="A72:I72"/>
    <mergeCell ref="A79:I79"/>
    <mergeCell ref="A80:I80"/>
    <mergeCell ref="A7:I7"/>
    <mergeCell ref="A98:G98"/>
    <mergeCell ref="H98:I98"/>
    <mergeCell ref="A14:I14"/>
    <mergeCell ref="A21:I21"/>
    <mergeCell ref="A28:I28"/>
    <mergeCell ref="A35:I35"/>
    <mergeCell ref="A27:B27"/>
    <mergeCell ref="A34:B34"/>
    <mergeCell ref="A41:B41"/>
    <mergeCell ref="A87:I87"/>
    <mergeCell ref="A94:I94"/>
    <mergeCell ref="A57:I57"/>
    <mergeCell ref="A96:B96"/>
    <mergeCell ref="A97:L97"/>
    <mergeCell ref="A48:B48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3" manualBreakCount="3">
    <brk id="20" max="8" man="1"/>
    <brk id="48" max="8" man="1"/>
    <brk id="7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W206"/>
  <sheetViews>
    <sheetView topLeftCell="A13" zoomScale="80" zoomScaleNormal="80" zoomScaleSheetLayoutView="80" workbookViewId="0">
      <selection activeCell="D91" sqref="D91:V91"/>
    </sheetView>
  </sheetViews>
  <sheetFormatPr defaultColWidth="9.140625" defaultRowHeight="15"/>
  <cols>
    <col min="1" max="1" width="6.7109375" style="1" customWidth="1"/>
    <col min="2" max="2" width="48.42578125" style="2" customWidth="1"/>
    <col min="3" max="3" width="15.5703125" style="3" customWidth="1"/>
    <col min="4" max="5" width="3.7109375" style="2" customWidth="1"/>
    <col min="6" max="6" width="9.140625" style="2"/>
    <col min="7" max="7" width="15.42578125" style="2" customWidth="1"/>
    <col min="8" max="22" width="4.7109375" style="2" customWidth="1"/>
    <col min="23" max="16384" width="9.140625" style="2"/>
  </cols>
  <sheetData>
    <row r="1" spans="1:23" ht="50.45" customHeight="1">
      <c r="P1" s="335" t="s">
        <v>233</v>
      </c>
      <c r="Q1" s="335"/>
      <c r="R1" s="335"/>
      <c r="S1" s="335"/>
      <c r="T1" s="335"/>
      <c r="U1" s="335"/>
      <c r="V1" s="335"/>
      <c r="W1" s="335"/>
    </row>
    <row r="2" spans="1:23" ht="15" customHeight="1">
      <c r="A2" s="340" t="s">
        <v>235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</row>
    <row r="3" spans="1:23" ht="15" customHeight="1">
      <c r="A3" s="341" t="s">
        <v>62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</row>
    <row r="4" spans="1:23" ht="15" customHeight="1">
      <c r="A4" s="341" t="s">
        <v>63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</row>
    <row r="5" spans="1:23" ht="15" customHeight="1">
      <c r="A5" s="341" t="s">
        <v>64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</row>
    <row r="6" spans="1:23" ht="15" customHeight="1">
      <c r="A6" s="342" t="s">
        <v>122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</row>
    <row r="7" spans="1:23" ht="15" customHeight="1">
      <c r="A7" s="341" t="s">
        <v>171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</row>
    <row r="8" spans="1:23" ht="15" customHeight="1">
      <c r="A8" s="341" t="s">
        <v>236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</row>
    <row r="9" spans="1:23" ht="15" customHeight="1" thickBot="1">
      <c r="A9" s="342" t="s">
        <v>234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</row>
    <row r="10" spans="1:23" ht="12.95" customHeight="1" thickTop="1" thickBot="1">
      <c r="E10" s="4"/>
      <c r="F10" s="4"/>
      <c r="G10" s="290" t="s">
        <v>2</v>
      </c>
      <c r="H10" s="291"/>
      <c r="I10" s="291"/>
      <c r="J10" s="291"/>
      <c r="K10" s="291"/>
      <c r="L10" s="291"/>
      <c r="M10" s="291"/>
      <c r="N10" s="292"/>
      <c r="O10" s="296" t="s">
        <v>3</v>
      </c>
      <c r="P10" s="297"/>
      <c r="Q10" s="297"/>
      <c r="R10" s="297"/>
      <c r="S10" s="5" t="s">
        <v>4</v>
      </c>
      <c r="T10" s="5"/>
      <c r="U10" s="5"/>
      <c r="V10" s="5"/>
    </row>
    <row r="11" spans="1:23" ht="12.75" customHeight="1" thickTop="1" thickBot="1">
      <c r="E11" s="4"/>
      <c r="F11" s="4"/>
      <c r="G11" s="293"/>
      <c r="H11" s="294"/>
      <c r="I11" s="294"/>
      <c r="J11" s="294"/>
      <c r="K11" s="294"/>
      <c r="L11" s="294"/>
      <c r="M11" s="294"/>
      <c r="N11" s="295"/>
      <c r="O11" s="5" t="s">
        <v>7</v>
      </c>
      <c r="P11" s="5"/>
      <c r="Q11" s="5" t="s">
        <v>8</v>
      </c>
      <c r="R11" s="5"/>
      <c r="S11" s="5" t="s">
        <v>9</v>
      </c>
      <c r="T11" s="5"/>
      <c r="U11" s="5" t="s">
        <v>10</v>
      </c>
      <c r="V11" s="5"/>
    </row>
    <row r="12" spans="1:23" s="76" customFormat="1" ht="128.25" customHeight="1" thickTop="1" thickBot="1">
      <c r="A12" s="7" t="s">
        <v>13</v>
      </c>
      <c r="B12" s="8" t="s">
        <v>14</v>
      </c>
      <c r="C12" s="9" t="s">
        <v>15</v>
      </c>
      <c r="D12" s="97" t="s">
        <v>17</v>
      </c>
      <c r="E12" s="97" t="s">
        <v>18</v>
      </c>
      <c r="F12" s="97" t="s">
        <v>16</v>
      </c>
      <c r="G12" s="97" t="s">
        <v>19</v>
      </c>
      <c r="H12" s="95" t="s">
        <v>20</v>
      </c>
      <c r="I12" s="96" t="s">
        <v>21</v>
      </c>
      <c r="J12" s="96" t="s">
        <v>22</v>
      </c>
      <c r="K12" s="96" t="s">
        <v>23</v>
      </c>
      <c r="L12" s="96" t="s">
        <v>24</v>
      </c>
      <c r="M12" s="180" t="s">
        <v>170</v>
      </c>
      <c r="N12" s="98" t="s">
        <v>26</v>
      </c>
      <c r="O12" s="95" t="s">
        <v>27</v>
      </c>
      <c r="P12" s="99" t="s">
        <v>28</v>
      </c>
      <c r="Q12" s="95" t="s">
        <v>27</v>
      </c>
      <c r="R12" s="99" t="s">
        <v>28</v>
      </c>
      <c r="S12" s="95" t="s">
        <v>27</v>
      </c>
      <c r="T12" s="99" t="s">
        <v>28</v>
      </c>
      <c r="U12" s="95" t="s">
        <v>27</v>
      </c>
      <c r="V12" s="99" t="s">
        <v>28</v>
      </c>
    </row>
    <row r="13" spans="1:23" s="72" customFormat="1" ht="15" customHeight="1" thickTop="1" thickBot="1">
      <c r="A13" s="73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  <c r="T13" s="73">
        <v>20</v>
      </c>
      <c r="U13" s="73">
        <v>21</v>
      </c>
      <c r="V13" s="73">
        <v>22</v>
      </c>
    </row>
    <row r="14" spans="1:23" s="77" customFormat="1" ht="15" customHeight="1" thickTop="1" thickBot="1">
      <c r="A14" s="323" t="s">
        <v>66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5"/>
    </row>
    <row r="15" spans="1:23" ht="38.1" customHeight="1" thickTop="1">
      <c r="A15" s="18">
        <v>1</v>
      </c>
      <c r="B15" s="230" t="s">
        <v>123</v>
      </c>
      <c r="C15" s="207" t="s">
        <v>184</v>
      </c>
      <c r="D15" s="10">
        <v>1</v>
      </c>
      <c r="E15" s="105"/>
      <c r="F15" s="198">
        <v>3</v>
      </c>
      <c r="G15" s="168">
        <v>30</v>
      </c>
      <c r="H15" s="61"/>
      <c r="I15" s="90"/>
      <c r="J15" s="106"/>
      <c r="K15" s="90"/>
      <c r="L15" s="90">
        <v>30</v>
      </c>
      <c r="M15" s="90"/>
      <c r="N15" s="90"/>
      <c r="O15" s="61"/>
      <c r="P15" s="59">
        <v>30</v>
      </c>
      <c r="Q15" s="61"/>
      <c r="R15" s="59"/>
      <c r="S15" s="61"/>
      <c r="T15" s="59"/>
      <c r="U15" s="61"/>
      <c r="V15" s="59"/>
    </row>
    <row r="16" spans="1:23" ht="38.1" customHeight="1">
      <c r="A16" s="18">
        <v>2</v>
      </c>
      <c r="B16" s="231" t="s">
        <v>151</v>
      </c>
      <c r="C16" s="207" t="s">
        <v>168</v>
      </c>
      <c r="D16" s="14"/>
      <c r="E16" s="11">
        <v>2</v>
      </c>
      <c r="F16" s="200">
        <v>3</v>
      </c>
      <c r="G16" s="168">
        <v>30</v>
      </c>
      <c r="H16" s="17"/>
      <c r="I16" s="18"/>
      <c r="J16" s="19"/>
      <c r="K16" s="18"/>
      <c r="L16" s="18">
        <v>30</v>
      </c>
      <c r="M16" s="18"/>
      <c r="N16" s="18"/>
      <c r="O16" s="17"/>
      <c r="P16" s="20"/>
      <c r="Q16" s="17"/>
      <c r="R16" s="20">
        <v>30</v>
      </c>
      <c r="S16" s="17"/>
      <c r="T16" s="20"/>
      <c r="U16" s="17"/>
      <c r="V16" s="20"/>
    </row>
    <row r="17" spans="1:22">
      <c r="A17" s="18">
        <v>3</v>
      </c>
      <c r="B17" s="231" t="s">
        <v>71</v>
      </c>
      <c r="C17" s="208" t="s">
        <v>126</v>
      </c>
      <c r="D17" s="25"/>
      <c r="E17" s="24">
        <v>1</v>
      </c>
      <c r="F17" s="196">
        <v>1</v>
      </c>
      <c r="G17" s="168">
        <v>4</v>
      </c>
      <c r="H17" s="27">
        <v>4</v>
      </c>
      <c r="I17" s="28"/>
      <c r="J17" s="18"/>
      <c r="K17" s="28"/>
      <c r="L17" s="28"/>
      <c r="M17" s="28"/>
      <c r="N17" s="28"/>
      <c r="O17" s="27">
        <v>4</v>
      </c>
      <c r="P17" s="29"/>
      <c r="Q17" s="27"/>
      <c r="R17" s="29"/>
      <c r="S17" s="27"/>
      <c r="T17" s="29"/>
      <c r="U17" s="27"/>
      <c r="V17" s="29"/>
    </row>
    <row r="18" spans="1:22" ht="15" customHeight="1">
      <c r="A18" s="18">
        <v>4</v>
      </c>
      <c r="B18" s="231" t="s">
        <v>67</v>
      </c>
      <c r="C18" s="208" t="s">
        <v>124</v>
      </c>
      <c r="D18" s="25"/>
      <c r="E18" s="24">
        <v>2</v>
      </c>
      <c r="F18" s="196">
        <v>1</v>
      </c>
      <c r="G18" s="168">
        <v>10</v>
      </c>
      <c r="H18" s="27">
        <v>10</v>
      </c>
      <c r="I18" s="28"/>
      <c r="J18" s="18"/>
      <c r="K18" s="28"/>
      <c r="L18" s="28"/>
      <c r="M18" s="28"/>
      <c r="N18" s="28"/>
      <c r="O18" s="27"/>
      <c r="P18" s="29"/>
      <c r="Q18" s="27">
        <v>10</v>
      </c>
      <c r="R18" s="29"/>
      <c r="S18" s="27"/>
      <c r="T18" s="29"/>
      <c r="U18" s="27"/>
      <c r="V18" s="29"/>
    </row>
    <row r="19" spans="1:22" ht="15" customHeight="1" thickBot="1">
      <c r="A19" s="18">
        <v>5</v>
      </c>
      <c r="B19" s="231" t="s">
        <v>73</v>
      </c>
      <c r="C19" s="209" t="s">
        <v>127</v>
      </c>
      <c r="D19" s="14"/>
      <c r="E19" s="11">
        <v>2</v>
      </c>
      <c r="F19" s="196">
        <v>3</v>
      </c>
      <c r="G19" s="168">
        <v>30</v>
      </c>
      <c r="H19" s="17">
        <v>15</v>
      </c>
      <c r="I19" s="18">
        <v>15</v>
      </c>
      <c r="J19" s="19"/>
      <c r="K19" s="18"/>
      <c r="L19" s="18"/>
      <c r="M19" s="18"/>
      <c r="N19" s="18"/>
      <c r="O19" s="17"/>
      <c r="P19" s="20"/>
      <c r="Q19" s="17">
        <v>15</v>
      </c>
      <c r="R19" s="20">
        <v>15</v>
      </c>
      <c r="S19" s="17"/>
      <c r="T19" s="20"/>
      <c r="U19" s="17"/>
      <c r="V19" s="20"/>
    </row>
    <row r="20" spans="1:22" s="77" customFormat="1" ht="17.100000000000001" customHeight="1" thickTop="1" thickBot="1">
      <c r="A20" s="312" t="s">
        <v>19</v>
      </c>
      <c r="B20" s="336"/>
      <c r="C20" s="336"/>
      <c r="D20" s="336"/>
      <c r="E20" s="337"/>
      <c r="F20" s="197">
        <v>11</v>
      </c>
      <c r="G20" s="169">
        <v>104</v>
      </c>
      <c r="H20" s="170">
        <v>29</v>
      </c>
      <c r="I20" s="171">
        <v>15</v>
      </c>
      <c r="J20" s="171">
        <v>0</v>
      </c>
      <c r="K20" s="171">
        <v>0</v>
      </c>
      <c r="L20" s="171">
        <v>60</v>
      </c>
      <c r="M20" s="171">
        <v>0</v>
      </c>
      <c r="N20" s="172">
        <v>0</v>
      </c>
      <c r="O20" s="170">
        <v>4</v>
      </c>
      <c r="P20" s="172">
        <v>30</v>
      </c>
      <c r="Q20" s="170">
        <v>25</v>
      </c>
      <c r="R20" s="172">
        <v>45</v>
      </c>
      <c r="S20" s="170">
        <v>0</v>
      </c>
      <c r="T20" s="175">
        <v>0</v>
      </c>
      <c r="U20" s="170">
        <v>0</v>
      </c>
      <c r="V20" s="172">
        <v>0</v>
      </c>
    </row>
    <row r="21" spans="1:22" s="77" customFormat="1" ht="17.100000000000001" customHeight="1" thickTop="1" thickBot="1">
      <c r="A21" s="193" t="s">
        <v>174</v>
      </c>
      <c r="B21" s="194"/>
      <c r="C21" s="194"/>
      <c r="D21" s="194"/>
      <c r="E21" s="194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6"/>
      <c r="U21" s="185"/>
      <c r="V21" s="187"/>
    </row>
    <row r="22" spans="1:22" s="77" customFormat="1" ht="17.100000000000001" customHeight="1" thickTop="1">
      <c r="A22" s="11" t="s">
        <v>177</v>
      </c>
      <c r="B22" s="164" t="s">
        <v>175</v>
      </c>
      <c r="C22" s="207" t="s">
        <v>180</v>
      </c>
      <c r="D22" s="14"/>
      <c r="E22" s="11">
        <v>2</v>
      </c>
      <c r="F22" s="202">
        <v>2</v>
      </c>
      <c r="G22" s="168">
        <v>30</v>
      </c>
      <c r="H22" s="17">
        <v>30</v>
      </c>
      <c r="I22" s="18"/>
      <c r="J22" s="19"/>
      <c r="K22" s="18"/>
      <c r="L22" s="18"/>
      <c r="M22" s="18"/>
      <c r="N22" s="18"/>
      <c r="O22" s="17"/>
      <c r="P22" s="20"/>
      <c r="Q22" s="17">
        <v>30</v>
      </c>
      <c r="R22" s="20"/>
      <c r="S22" s="17"/>
      <c r="T22" s="20"/>
      <c r="U22" s="17"/>
      <c r="V22" s="20"/>
    </row>
    <row r="23" spans="1:22" s="77" customFormat="1" ht="17.100000000000001" customHeight="1" thickBot="1">
      <c r="A23" s="11" t="s">
        <v>178</v>
      </c>
      <c r="B23" s="248" t="s">
        <v>176</v>
      </c>
      <c r="C23" s="207" t="s">
        <v>181</v>
      </c>
      <c r="D23" s="14"/>
      <c r="E23" s="11">
        <v>3</v>
      </c>
      <c r="F23" s="196">
        <v>2</v>
      </c>
      <c r="G23" s="168">
        <v>15</v>
      </c>
      <c r="H23" s="17">
        <v>15</v>
      </c>
      <c r="I23" s="18"/>
      <c r="J23" s="19"/>
      <c r="K23" s="18"/>
      <c r="L23" s="18"/>
      <c r="M23" s="18"/>
      <c r="N23" s="18"/>
      <c r="O23" s="17"/>
      <c r="P23" s="20"/>
      <c r="Q23" s="17"/>
      <c r="R23" s="20"/>
      <c r="S23" s="17">
        <v>15</v>
      </c>
      <c r="T23" s="20"/>
      <c r="U23" s="17"/>
      <c r="V23" s="20"/>
    </row>
    <row r="24" spans="1:22" s="77" customFormat="1" ht="17.100000000000001" customHeight="1" thickTop="1" thickBot="1">
      <c r="A24" s="10" t="s">
        <v>179</v>
      </c>
      <c r="B24" s="249" t="s">
        <v>69</v>
      </c>
      <c r="C24" s="210" t="s">
        <v>125</v>
      </c>
      <c r="D24" s="14"/>
      <c r="E24" s="11">
        <v>4</v>
      </c>
      <c r="F24" s="204">
        <v>2</v>
      </c>
      <c r="G24" s="168">
        <v>15</v>
      </c>
      <c r="H24" s="17">
        <v>15</v>
      </c>
      <c r="I24" s="18"/>
      <c r="J24" s="19"/>
      <c r="K24" s="18"/>
      <c r="L24" s="18"/>
      <c r="M24" s="18"/>
      <c r="N24" s="18"/>
      <c r="O24" s="17"/>
      <c r="P24" s="20"/>
      <c r="Q24" s="17"/>
      <c r="R24" s="20"/>
      <c r="S24" s="17"/>
      <c r="T24" s="20"/>
      <c r="U24" s="17">
        <v>15</v>
      </c>
      <c r="V24" s="20"/>
    </row>
    <row r="25" spans="1:22" s="77" customFormat="1" ht="17.100000000000001" customHeight="1" thickTop="1" thickBot="1">
      <c r="A25" s="304" t="s">
        <v>19</v>
      </c>
      <c r="B25" s="336"/>
      <c r="C25" s="336"/>
      <c r="D25" s="336"/>
      <c r="E25" s="337"/>
      <c r="F25" s="197">
        <v>6</v>
      </c>
      <c r="G25" s="169">
        <v>60</v>
      </c>
      <c r="H25" s="169">
        <v>60</v>
      </c>
      <c r="I25" s="169">
        <v>0</v>
      </c>
      <c r="J25" s="169">
        <v>0</v>
      </c>
      <c r="K25" s="169">
        <v>0</v>
      </c>
      <c r="L25" s="169"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30</v>
      </c>
      <c r="R25" s="169">
        <v>0</v>
      </c>
      <c r="S25" s="169">
        <v>15</v>
      </c>
      <c r="T25" s="169">
        <v>0</v>
      </c>
      <c r="U25" s="169">
        <v>15</v>
      </c>
      <c r="V25" s="169">
        <v>0</v>
      </c>
    </row>
    <row r="26" spans="1:22" ht="17.100000000000001" customHeight="1" thickTop="1" thickBot="1">
      <c r="A26" s="323" t="s">
        <v>75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5"/>
    </row>
    <row r="27" spans="1:22" ht="26.25" customHeight="1" thickTop="1">
      <c r="A27" s="18">
        <v>7</v>
      </c>
      <c r="B27" s="232" t="s">
        <v>162</v>
      </c>
      <c r="C27" s="183" t="s">
        <v>185</v>
      </c>
      <c r="D27" s="10">
        <v>1</v>
      </c>
      <c r="E27" s="57"/>
      <c r="F27" s="198">
        <v>4</v>
      </c>
      <c r="G27" s="168">
        <v>45</v>
      </c>
      <c r="H27" s="61">
        <v>15</v>
      </c>
      <c r="I27" s="90">
        <v>30</v>
      </c>
      <c r="J27" s="90"/>
      <c r="K27" s="90"/>
      <c r="L27" s="90"/>
      <c r="M27" s="90"/>
      <c r="N27" s="90"/>
      <c r="O27" s="61">
        <v>15</v>
      </c>
      <c r="P27" s="59">
        <v>30</v>
      </c>
      <c r="Q27" s="61"/>
      <c r="R27" s="59"/>
      <c r="S27" s="61"/>
      <c r="T27" s="59"/>
      <c r="U27" s="61"/>
      <c r="V27" s="59"/>
    </row>
    <row r="28" spans="1:22" ht="15" customHeight="1">
      <c r="A28" s="18">
        <v>8</v>
      </c>
      <c r="B28" s="233" t="s">
        <v>76</v>
      </c>
      <c r="C28" s="160" t="s">
        <v>128</v>
      </c>
      <c r="D28" s="11">
        <v>1</v>
      </c>
      <c r="E28" s="14"/>
      <c r="F28" s="201">
        <v>6</v>
      </c>
      <c r="G28" s="168">
        <v>60</v>
      </c>
      <c r="H28" s="17">
        <v>30</v>
      </c>
      <c r="I28" s="18">
        <v>30</v>
      </c>
      <c r="J28" s="19"/>
      <c r="K28" s="18"/>
      <c r="L28" s="18"/>
      <c r="M28" s="18"/>
      <c r="N28" s="18"/>
      <c r="O28" s="17">
        <v>30</v>
      </c>
      <c r="P28" s="20">
        <v>30</v>
      </c>
      <c r="Q28" s="17"/>
      <c r="R28" s="20"/>
      <c r="S28" s="17"/>
      <c r="T28" s="20"/>
      <c r="U28" s="17"/>
      <c r="V28" s="20"/>
    </row>
    <row r="29" spans="1:22" ht="21" customHeight="1">
      <c r="A29" s="18">
        <v>9</v>
      </c>
      <c r="B29" s="234" t="s">
        <v>160</v>
      </c>
      <c r="C29" s="181" t="s">
        <v>186</v>
      </c>
      <c r="D29" s="11">
        <v>1</v>
      </c>
      <c r="E29" s="14"/>
      <c r="F29" s="200">
        <v>4</v>
      </c>
      <c r="G29" s="168">
        <v>45</v>
      </c>
      <c r="H29" s="17">
        <v>15</v>
      </c>
      <c r="I29" s="18">
        <v>30</v>
      </c>
      <c r="J29" s="19"/>
      <c r="K29" s="18"/>
      <c r="L29" s="18"/>
      <c r="M29" s="18"/>
      <c r="N29" s="18"/>
      <c r="O29" s="17">
        <v>15</v>
      </c>
      <c r="P29" s="20">
        <v>30</v>
      </c>
      <c r="Q29" s="17"/>
      <c r="R29" s="20"/>
      <c r="S29" s="17"/>
      <c r="T29" s="20"/>
      <c r="U29" s="17"/>
      <c r="V29" s="20"/>
    </row>
    <row r="30" spans="1:22" ht="21" customHeight="1">
      <c r="A30" s="18">
        <v>10</v>
      </c>
      <c r="B30" s="233" t="s">
        <v>78</v>
      </c>
      <c r="C30" s="160" t="s">
        <v>129</v>
      </c>
      <c r="D30" s="11">
        <v>2</v>
      </c>
      <c r="E30" s="15"/>
      <c r="F30" s="201">
        <v>6</v>
      </c>
      <c r="G30" s="168">
        <v>60</v>
      </c>
      <c r="H30" s="17">
        <v>30</v>
      </c>
      <c r="I30" s="18">
        <v>30</v>
      </c>
      <c r="J30" s="19"/>
      <c r="K30" s="18"/>
      <c r="L30" s="18"/>
      <c r="M30" s="18"/>
      <c r="N30" s="18"/>
      <c r="O30" s="17"/>
      <c r="P30" s="20"/>
      <c r="Q30" s="17">
        <v>30</v>
      </c>
      <c r="R30" s="20">
        <v>30</v>
      </c>
      <c r="S30" s="17"/>
      <c r="T30" s="20"/>
      <c r="U30" s="17"/>
      <c r="V30" s="20"/>
    </row>
    <row r="31" spans="1:22" ht="23.25" customHeight="1">
      <c r="A31" s="18">
        <v>11</v>
      </c>
      <c r="B31" s="234" t="s">
        <v>158</v>
      </c>
      <c r="C31" s="181" t="s">
        <v>187</v>
      </c>
      <c r="D31" s="11">
        <v>2</v>
      </c>
      <c r="E31" s="14"/>
      <c r="F31" s="200">
        <v>4</v>
      </c>
      <c r="G31" s="168">
        <v>45</v>
      </c>
      <c r="H31" s="17">
        <v>15</v>
      </c>
      <c r="I31" s="18">
        <v>30</v>
      </c>
      <c r="J31" s="18"/>
      <c r="K31" s="18"/>
      <c r="L31" s="18"/>
      <c r="M31" s="18"/>
      <c r="N31" s="18"/>
      <c r="O31" s="17"/>
      <c r="P31" s="20"/>
      <c r="Q31" s="17">
        <v>15</v>
      </c>
      <c r="R31" s="20">
        <v>30</v>
      </c>
      <c r="S31" s="17"/>
      <c r="T31" s="20"/>
      <c r="U31" s="17"/>
      <c r="V31" s="20"/>
    </row>
    <row r="32" spans="1:22" ht="22.5" customHeight="1">
      <c r="A32" s="18">
        <v>12</v>
      </c>
      <c r="B32" s="234" t="s">
        <v>159</v>
      </c>
      <c r="C32" s="182" t="s">
        <v>188</v>
      </c>
      <c r="D32" s="39">
        <v>3</v>
      </c>
      <c r="E32" s="40"/>
      <c r="F32" s="200">
        <v>4</v>
      </c>
      <c r="G32" s="168">
        <v>45</v>
      </c>
      <c r="H32" s="42">
        <v>15</v>
      </c>
      <c r="I32" s="43">
        <v>30</v>
      </c>
      <c r="J32" s="19"/>
      <c r="K32" s="43"/>
      <c r="L32" s="43"/>
      <c r="M32" s="43"/>
      <c r="N32" s="43"/>
      <c r="O32" s="42"/>
      <c r="P32" s="44"/>
      <c r="Q32" s="42"/>
      <c r="R32" s="44"/>
      <c r="S32" s="42">
        <v>15</v>
      </c>
      <c r="T32" s="44">
        <v>30</v>
      </c>
      <c r="U32" s="42"/>
      <c r="V32" s="44"/>
    </row>
    <row r="33" spans="1:23" ht="30" customHeight="1" thickBot="1">
      <c r="A33" s="28">
        <v>13</v>
      </c>
      <c r="B33" s="243" t="s">
        <v>161</v>
      </c>
      <c r="C33" s="244" t="s">
        <v>189</v>
      </c>
      <c r="D33" s="24">
        <v>3</v>
      </c>
      <c r="E33" s="25"/>
      <c r="F33" s="213">
        <v>4</v>
      </c>
      <c r="G33" s="168">
        <v>45</v>
      </c>
      <c r="H33" s="17">
        <v>15</v>
      </c>
      <c r="I33" s="18">
        <v>30</v>
      </c>
      <c r="J33" s="18"/>
      <c r="K33" s="18"/>
      <c r="L33" s="18"/>
      <c r="M33" s="18"/>
      <c r="N33" s="18"/>
      <c r="O33" s="17"/>
      <c r="P33" s="20"/>
      <c r="Q33" s="17"/>
      <c r="R33" s="20"/>
      <c r="S33" s="17">
        <v>15</v>
      </c>
      <c r="T33" s="20">
        <v>30</v>
      </c>
      <c r="U33" s="17"/>
      <c r="V33" s="20"/>
    </row>
    <row r="34" spans="1:23" s="77" customFormat="1" ht="17.100000000000001" customHeight="1" thickTop="1" thickBot="1">
      <c r="A34" s="304" t="s">
        <v>19</v>
      </c>
      <c r="B34" s="336"/>
      <c r="C34" s="336"/>
      <c r="D34" s="336"/>
      <c r="E34" s="337"/>
      <c r="F34" s="199">
        <v>32</v>
      </c>
      <c r="G34" s="169">
        <v>345</v>
      </c>
      <c r="H34" s="169">
        <v>135</v>
      </c>
      <c r="I34" s="169">
        <v>210</v>
      </c>
      <c r="J34" s="169">
        <v>0</v>
      </c>
      <c r="K34" s="169">
        <v>0</v>
      </c>
      <c r="L34" s="169">
        <v>0</v>
      </c>
      <c r="M34" s="169">
        <v>0</v>
      </c>
      <c r="N34" s="169">
        <v>0</v>
      </c>
      <c r="O34" s="169">
        <v>60</v>
      </c>
      <c r="P34" s="169">
        <v>90</v>
      </c>
      <c r="Q34" s="169">
        <v>45</v>
      </c>
      <c r="R34" s="169">
        <v>60</v>
      </c>
      <c r="S34" s="169">
        <v>30</v>
      </c>
      <c r="T34" s="169">
        <v>60</v>
      </c>
      <c r="U34" s="169">
        <v>0</v>
      </c>
      <c r="V34" s="169">
        <v>0</v>
      </c>
    </row>
    <row r="35" spans="1:23" ht="17.100000000000001" customHeight="1" thickTop="1" thickBot="1">
      <c r="A35" s="313" t="s">
        <v>80</v>
      </c>
      <c r="B35" s="324"/>
      <c r="C35" s="32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5"/>
    </row>
    <row r="36" spans="1:23" ht="17.100000000000001" customHeight="1" thickTop="1" thickBot="1">
      <c r="A36" s="235">
        <v>14</v>
      </c>
      <c r="B36" s="252" t="s">
        <v>81</v>
      </c>
      <c r="C36" s="253" t="s">
        <v>130</v>
      </c>
      <c r="D36" s="57"/>
      <c r="E36" s="11">
        <v>1</v>
      </c>
      <c r="F36" s="203">
        <v>2</v>
      </c>
      <c r="G36" s="241">
        <v>30</v>
      </c>
      <c r="H36" s="61">
        <v>30</v>
      </c>
      <c r="I36" s="18"/>
      <c r="J36" s="18"/>
      <c r="K36" s="18"/>
      <c r="L36" s="18"/>
      <c r="M36" s="18"/>
      <c r="N36" s="21"/>
      <c r="O36" s="17">
        <v>30</v>
      </c>
      <c r="P36" s="238"/>
      <c r="Q36" s="17"/>
      <c r="R36" s="21"/>
      <c r="S36" s="17"/>
      <c r="T36" s="21"/>
      <c r="U36" s="235"/>
      <c r="V36" s="73"/>
      <c r="W36" s="239"/>
    </row>
    <row r="37" spans="1:23" ht="23.25" customHeight="1" thickTop="1">
      <c r="A37" s="235">
        <v>15</v>
      </c>
      <c r="B37" s="250" t="s">
        <v>166</v>
      </c>
      <c r="C37" s="251" t="s">
        <v>190</v>
      </c>
      <c r="D37" s="39">
        <v>2</v>
      </c>
      <c r="E37" s="14"/>
      <c r="F37" s="200">
        <v>2</v>
      </c>
      <c r="G37" s="168">
        <v>30</v>
      </c>
      <c r="H37" s="64">
        <v>30</v>
      </c>
      <c r="I37" s="18"/>
      <c r="J37" s="18"/>
      <c r="K37" s="18"/>
      <c r="L37" s="21"/>
      <c r="M37" s="21"/>
      <c r="N37" s="20"/>
      <c r="O37" s="17"/>
      <c r="P37" s="65"/>
      <c r="Q37" s="17">
        <v>30</v>
      </c>
      <c r="R37" s="20"/>
      <c r="S37" s="17"/>
      <c r="T37" s="20"/>
      <c r="U37" s="17"/>
      <c r="V37" s="44"/>
    </row>
    <row r="38" spans="1:23" ht="28.5" customHeight="1">
      <c r="A38" s="235">
        <v>16</v>
      </c>
      <c r="B38" s="236" t="s">
        <v>165</v>
      </c>
      <c r="C38" s="245" t="s">
        <v>191</v>
      </c>
      <c r="D38" s="11">
        <v>2</v>
      </c>
      <c r="E38" s="14"/>
      <c r="F38" s="203">
        <v>4</v>
      </c>
      <c r="G38" s="241">
        <v>45</v>
      </c>
      <c r="H38" s="64">
        <v>15</v>
      </c>
      <c r="I38" s="18">
        <v>30</v>
      </c>
      <c r="J38" s="18"/>
      <c r="K38" s="18"/>
      <c r="L38" s="18"/>
      <c r="M38" s="18"/>
      <c r="N38" s="21"/>
      <c r="O38" s="17"/>
      <c r="P38" s="21"/>
      <c r="Q38" s="17">
        <v>15</v>
      </c>
      <c r="R38" s="21">
        <v>30</v>
      </c>
      <c r="S38" s="17"/>
      <c r="T38" s="21"/>
      <c r="U38" s="17"/>
      <c r="V38" s="20"/>
    </row>
    <row r="39" spans="1:23" ht="32.25" customHeight="1" thickBot="1">
      <c r="A39" s="51">
        <v>17</v>
      </c>
      <c r="B39" s="242" t="s">
        <v>167</v>
      </c>
      <c r="C39" s="246" t="s">
        <v>192</v>
      </c>
      <c r="D39" s="49"/>
      <c r="E39" s="46">
        <v>4</v>
      </c>
      <c r="F39" s="200">
        <v>2</v>
      </c>
      <c r="G39" s="240">
        <v>30</v>
      </c>
      <c r="H39" s="64">
        <v>15</v>
      </c>
      <c r="I39" s="18">
        <v>15</v>
      </c>
      <c r="J39" s="18"/>
      <c r="K39" s="18"/>
      <c r="L39" s="18"/>
      <c r="M39" s="18"/>
      <c r="N39" s="21"/>
      <c r="O39" s="17"/>
      <c r="P39" s="21"/>
      <c r="Q39" s="17"/>
      <c r="R39" s="21"/>
      <c r="S39" s="17"/>
      <c r="T39" s="21"/>
      <c r="U39" s="17">
        <v>15</v>
      </c>
      <c r="V39" s="21">
        <v>15</v>
      </c>
      <c r="W39" s="239"/>
    </row>
    <row r="40" spans="1:23" s="77" customFormat="1" ht="17.100000000000001" customHeight="1" thickTop="1" thickBot="1">
      <c r="A40" s="312" t="s">
        <v>19</v>
      </c>
      <c r="B40" s="343"/>
      <c r="C40" s="343"/>
      <c r="D40" s="343"/>
      <c r="E40" s="344"/>
      <c r="F40" s="197">
        <v>10</v>
      </c>
      <c r="G40" s="169">
        <v>135</v>
      </c>
      <c r="H40" s="237">
        <v>90</v>
      </c>
      <c r="I40" s="237">
        <v>45</v>
      </c>
      <c r="J40" s="237">
        <v>0</v>
      </c>
      <c r="K40" s="237">
        <v>0</v>
      </c>
      <c r="L40" s="237">
        <v>0</v>
      </c>
      <c r="M40" s="237">
        <v>0</v>
      </c>
      <c r="N40" s="237">
        <v>0</v>
      </c>
      <c r="O40" s="237">
        <v>30</v>
      </c>
      <c r="P40" s="237">
        <v>0</v>
      </c>
      <c r="Q40" s="237">
        <v>45</v>
      </c>
      <c r="R40" s="237">
        <v>30</v>
      </c>
      <c r="S40" s="237">
        <v>0</v>
      </c>
      <c r="T40" s="237">
        <v>0</v>
      </c>
      <c r="U40" s="237">
        <v>15</v>
      </c>
      <c r="V40" s="237">
        <v>15</v>
      </c>
    </row>
    <row r="41" spans="1:23" ht="17.100000000000001" customHeight="1" thickTop="1" thickBot="1">
      <c r="A41" s="313" t="s">
        <v>83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5"/>
    </row>
    <row r="42" spans="1:23" ht="24.75" customHeight="1" thickTop="1">
      <c r="A42" s="57" t="s">
        <v>131</v>
      </c>
      <c r="B42" s="211" t="s">
        <v>163</v>
      </c>
      <c r="C42" s="183" t="s">
        <v>193</v>
      </c>
      <c r="D42" s="57"/>
      <c r="E42" s="10">
        <v>2</v>
      </c>
      <c r="F42" s="198">
        <v>2</v>
      </c>
      <c r="G42" s="168">
        <v>30</v>
      </c>
      <c r="H42" s="61">
        <v>15</v>
      </c>
      <c r="I42" s="90">
        <v>15</v>
      </c>
      <c r="J42" s="90"/>
      <c r="K42" s="90"/>
      <c r="L42" s="117"/>
      <c r="M42" s="117"/>
      <c r="N42" s="59"/>
      <c r="O42" s="118"/>
      <c r="P42" s="91"/>
      <c r="Q42" s="61">
        <v>15</v>
      </c>
      <c r="R42" s="59">
        <v>15</v>
      </c>
      <c r="S42" s="61"/>
      <c r="T42" s="59"/>
      <c r="U42" s="61"/>
      <c r="V42" s="59"/>
    </row>
    <row r="43" spans="1:23" ht="24" customHeight="1">
      <c r="A43" s="14" t="s">
        <v>132</v>
      </c>
      <c r="B43" s="212" t="s">
        <v>164</v>
      </c>
      <c r="C43" s="181" t="s">
        <v>194</v>
      </c>
      <c r="D43" s="14"/>
      <c r="E43" s="14"/>
      <c r="F43" s="201"/>
      <c r="G43" s="168"/>
      <c r="H43" s="64"/>
      <c r="I43" s="18"/>
      <c r="J43" s="18"/>
      <c r="K43" s="18"/>
      <c r="L43" s="21"/>
      <c r="M43" s="21"/>
      <c r="N43" s="20"/>
      <c r="O43" s="17"/>
      <c r="P43" s="65"/>
      <c r="Q43" s="17"/>
      <c r="R43" s="20"/>
      <c r="S43" s="17"/>
      <c r="T43" s="20"/>
      <c r="U43" s="17"/>
      <c r="V43" s="20"/>
    </row>
    <row r="44" spans="1:23" ht="15" customHeight="1">
      <c r="A44" s="14" t="s">
        <v>133</v>
      </c>
      <c r="B44" s="167" t="s">
        <v>152</v>
      </c>
      <c r="C44" s="160" t="s">
        <v>134</v>
      </c>
      <c r="D44" s="14"/>
      <c r="E44" s="11">
        <v>3</v>
      </c>
      <c r="F44" s="201">
        <v>2</v>
      </c>
      <c r="G44" s="168">
        <v>30</v>
      </c>
      <c r="H44" s="64">
        <v>15</v>
      </c>
      <c r="I44" s="18">
        <v>15</v>
      </c>
      <c r="J44" s="18"/>
      <c r="K44" s="18"/>
      <c r="L44" s="21"/>
      <c r="M44" s="21"/>
      <c r="N44" s="20"/>
      <c r="O44" s="17"/>
      <c r="P44" s="65"/>
      <c r="Q44" s="17"/>
      <c r="R44" s="20"/>
      <c r="S44" s="17">
        <v>15</v>
      </c>
      <c r="T44" s="20">
        <v>15</v>
      </c>
      <c r="U44" s="17"/>
      <c r="V44" s="20"/>
    </row>
    <row r="45" spans="1:23" ht="15" customHeight="1">
      <c r="A45" s="14" t="s">
        <v>135</v>
      </c>
      <c r="B45" s="167" t="s">
        <v>85</v>
      </c>
      <c r="C45" s="160" t="s">
        <v>136</v>
      </c>
      <c r="D45" s="14"/>
      <c r="E45" s="14"/>
      <c r="F45" s="200"/>
      <c r="G45" s="168"/>
      <c r="H45" s="64"/>
      <c r="I45" s="18"/>
      <c r="J45" s="18"/>
      <c r="K45" s="18"/>
      <c r="L45" s="21"/>
      <c r="M45" s="21"/>
      <c r="N45" s="20"/>
      <c r="O45" s="17"/>
      <c r="P45" s="65"/>
      <c r="Q45" s="64"/>
      <c r="R45" s="20"/>
      <c r="S45" s="64"/>
      <c r="T45" s="20"/>
      <c r="U45" s="17"/>
      <c r="V45" s="20"/>
    </row>
    <row r="46" spans="1:23" ht="15" customHeight="1">
      <c r="A46" s="14" t="s">
        <v>137</v>
      </c>
      <c r="B46" s="167" t="s">
        <v>153</v>
      </c>
      <c r="C46" s="160" t="s">
        <v>138</v>
      </c>
      <c r="D46" s="14"/>
      <c r="E46" s="11">
        <v>4</v>
      </c>
      <c r="F46" s="200">
        <v>2</v>
      </c>
      <c r="G46" s="168">
        <v>30</v>
      </c>
      <c r="H46" s="64">
        <v>15</v>
      </c>
      <c r="I46" s="18">
        <v>15</v>
      </c>
      <c r="J46" s="18"/>
      <c r="K46" s="18"/>
      <c r="L46" s="21"/>
      <c r="M46" s="21"/>
      <c r="N46" s="20"/>
      <c r="O46" s="17"/>
      <c r="P46" s="65"/>
      <c r="Q46" s="64"/>
      <c r="R46" s="20"/>
      <c r="S46" s="64"/>
      <c r="T46" s="20"/>
      <c r="U46" s="17">
        <v>15</v>
      </c>
      <c r="V46" s="20">
        <v>15</v>
      </c>
    </row>
    <row r="47" spans="1:23" ht="15" customHeight="1">
      <c r="A47" s="14" t="s">
        <v>139</v>
      </c>
      <c r="B47" s="215" t="s">
        <v>88</v>
      </c>
      <c r="C47" s="160" t="s">
        <v>140</v>
      </c>
      <c r="D47" s="14"/>
      <c r="E47" s="14"/>
      <c r="F47" s="200"/>
      <c r="G47" s="168"/>
      <c r="H47" s="64"/>
      <c r="I47" s="18"/>
      <c r="J47" s="18"/>
      <c r="K47" s="18"/>
      <c r="L47" s="21"/>
      <c r="M47" s="21"/>
      <c r="N47" s="29"/>
      <c r="O47" s="64"/>
      <c r="P47" s="29"/>
      <c r="Q47" s="17"/>
      <c r="R47" s="20"/>
      <c r="S47" s="64"/>
      <c r="T47" s="29"/>
      <c r="U47" s="17"/>
      <c r="V47" s="20"/>
    </row>
    <row r="48" spans="1:23" ht="15" customHeight="1" thickBot="1">
      <c r="A48" s="14" t="s">
        <v>141</v>
      </c>
      <c r="B48" s="167" t="s">
        <v>156</v>
      </c>
      <c r="C48" s="179" t="s">
        <v>169</v>
      </c>
      <c r="D48" s="14"/>
      <c r="E48" s="46">
        <v>4</v>
      </c>
      <c r="F48" s="200">
        <v>2</v>
      </c>
      <c r="G48" s="168">
        <v>15</v>
      </c>
      <c r="H48" s="64"/>
      <c r="I48" s="18"/>
      <c r="J48" s="18">
        <v>15</v>
      </c>
      <c r="K48" s="18"/>
      <c r="L48" s="21"/>
      <c r="M48" s="21"/>
      <c r="N48" s="20"/>
      <c r="O48" s="64"/>
      <c r="P48" s="20"/>
      <c r="Q48" s="17"/>
      <c r="R48" s="20"/>
      <c r="S48" s="64"/>
      <c r="T48" s="20"/>
      <c r="U48" s="17"/>
      <c r="V48" s="20">
        <v>15</v>
      </c>
    </row>
    <row r="49" spans="1:22" s="77" customFormat="1" ht="17.100000000000001" customHeight="1" thickTop="1" thickBot="1">
      <c r="A49" s="304" t="s">
        <v>19</v>
      </c>
      <c r="B49" s="336"/>
      <c r="C49" s="336"/>
      <c r="D49" s="336"/>
      <c r="E49" s="337"/>
      <c r="F49" s="187">
        <v>8</v>
      </c>
      <c r="G49" s="169">
        <v>105</v>
      </c>
      <c r="H49" s="169">
        <v>45</v>
      </c>
      <c r="I49" s="169">
        <v>45</v>
      </c>
      <c r="J49" s="169">
        <v>15</v>
      </c>
      <c r="K49" s="169">
        <v>0</v>
      </c>
      <c r="L49" s="169">
        <v>0</v>
      </c>
      <c r="M49" s="169">
        <v>0</v>
      </c>
      <c r="N49" s="169">
        <v>0</v>
      </c>
      <c r="O49" s="169">
        <v>0</v>
      </c>
      <c r="P49" s="169">
        <v>0</v>
      </c>
      <c r="Q49" s="169">
        <v>15</v>
      </c>
      <c r="R49" s="169">
        <v>15</v>
      </c>
      <c r="S49" s="169">
        <v>15</v>
      </c>
      <c r="T49" s="169">
        <v>15</v>
      </c>
      <c r="U49" s="169">
        <v>15</v>
      </c>
      <c r="V49" s="169">
        <v>30</v>
      </c>
    </row>
    <row r="50" spans="1:22" ht="17.100000000000001" customHeight="1" thickTop="1" thickBot="1">
      <c r="A50" s="313" t="s">
        <v>90</v>
      </c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5"/>
    </row>
    <row r="51" spans="1:22" ht="51" customHeight="1" thickTop="1">
      <c r="A51" s="39">
        <v>22</v>
      </c>
      <c r="B51" s="216" t="s">
        <v>91</v>
      </c>
      <c r="C51" s="182" t="s">
        <v>230</v>
      </c>
      <c r="D51" s="40"/>
      <c r="E51" s="39">
        <v>2</v>
      </c>
      <c r="F51" s="198">
        <v>3</v>
      </c>
      <c r="G51" s="168">
        <v>30</v>
      </c>
      <c r="H51" s="42"/>
      <c r="I51" s="43"/>
      <c r="J51" s="43"/>
      <c r="K51" s="43"/>
      <c r="L51" s="43"/>
      <c r="M51" s="43">
        <v>30</v>
      </c>
      <c r="N51" s="43"/>
      <c r="O51" s="42"/>
      <c r="P51" s="44"/>
      <c r="Q51" s="42"/>
      <c r="R51" s="44">
        <v>30</v>
      </c>
      <c r="S51" s="42"/>
      <c r="T51" s="60"/>
      <c r="U51" s="42"/>
      <c r="V51" s="44"/>
    </row>
    <row r="52" spans="1:22" ht="51" customHeight="1">
      <c r="A52" s="11">
        <v>23</v>
      </c>
      <c r="B52" s="217" t="s">
        <v>92</v>
      </c>
      <c r="C52" s="181" t="s">
        <v>231</v>
      </c>
      <c r="D52" s="14"/>
      <c r="E52" s="11">
        <v>3</v>
      </c>
      <c r="F52" s="200">
        <v>3</v>
      </c>
      <c r="G52" s="168">
        <v>30</v>
      </c>
      <c r="H52" s="17"/>
      <c r="I52" s="18"/>
      <c r="J52" s="18"/>
      <c r="K52" s="18"/>
      <c r="L52" s="18"/>
      <c r="M52" s="18">
        <v>30</v>
      </c>
      <c r="N52" s="18"/>
      <c r="O52" s="17"/>
      <c r="P52" s="20"/>
      <c r="Q52" s="17"/>
      <c r="R52" s="20"/>
      <c r="S52" s="17"/>
      <c r="T52" s="67">
        <v>30</v>
      </c>
      <c r="U52" s="17"/>
      <c r="V52" s="20"/>
    </row>
    <row r="53" spans="1:22" ht="51" customHeight="1" thickBot="1">
      <c r="A53" s="68">
        <v>24</v>
      </c>
      <c r="B53" s="217" t="s">
        <v>93</v>
      </c>
      <c r="C53" s="181" t="s">
        <v>232</v>
      </c>
      <c r="D53" s="14"/>
      <c r="E53" s="11">
        <v>4</v>
      </c>
      <c r="F53" s="200">
        <v>3</v>
      </c>
      <c r="G53" s="168">
        <v>30</v>
      </c>
      <c r="H53" s="17"/>
      <c r="I53" s="18"/>
      <c r="J53" s="18"/>
      <c r="K53" s="18"/>
      <c r="L53" s="18"/>
      <c r="M53" s="18">
        <v>30</v>
      </c>
      <c r="N53" s="18"/>
      <c r="O53" s="17"/>
      <c r="P53" s="20"/>
      <c r="Q53" s="17"/>
      <c r="R53" s="20"/>
      <c r="S53" s="17"/>
      <c r="T53" s="67"/>
      <c r="U53" s="17"/>
      <c r="V53" s="20">
        <v>30</v>
      </c>
    </row>
    <row r="54" spans="1:22" s="77" customFormat="1" ht="17.100000000000001" customHeight="1" thickTop="1" thickBot="1">
      <c r="A54" s="304" t="s">
        <v>19</v>
      </c>
      <c r="B54" s="336"/>
      <c r="C54" s="336"/>
      <c r="D54" s="336"/>
      <c r="E54" s="337"/>
      <c r="F54" s="187">
        <f t="shared" ref="F54" si="0">SUM(F51:F53)</f>
        <v>9</v>
      </c>
      <c r="G54" s="169">
        <v>90</v>
      </c>
      <c r="H54" s="170">
        <v>0</v>
      </c>
      <c r="I54" s="171">
        <v>0</v>
      </c>
      <c r="J54" s="171">
        <v>0</v>
      </c>
      <c r="K54" s="171">
        <v>0</v>
      </c>
      <c r="L54" s="171">
        <v>0</v>
      </c>
      <c r="M54" s="171">
        <v>90</v>
      </c>
      <c r="N54" s="172">
        <v>0</v>
      </c>
      <c r="O54" s="170">
        <v>0</v>
      </c>
      <c r="P54" s="172">
        <v>0</v>
      </c>
      <c r="Q54" s="170">
        <v>0</v>
      </c>
      <c r="R54" s="172">
        <v>30</v>
      </c>
      <c r="S54" s="170">
        <v>0</v>
      </c>
      <c r="T54" s="172">
        <v>30</v>
      </c>
      <c r="U54" s="170">
        <v>0</v>
      </c>
      <c r="V54" s="172">
        <v>30</v>
      </c>
    </row>
    <row r="55" spans="1:22" ht="17.100000000000001" customHeight="1" thickTop="1">
      <c r="A55" s="309" t="s">
        <v>94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30"/>
    </row>
    <row r="56" spans="1:22" ht="17.100000000000001" customHeight="1" thickBot="1">
      <c r="A56" s="327" t="s">
        <v>95</v>
      </c>
      <c r="B56" s="328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9"/>
    </row>
    <row r="57" spans="1:22" ht="15" customHeight="1" thickTop="1">
      <c r="A57" s="10">
        <v>25</v>
      </c>
      <c r="B57" s="167" t="s">
        <v>96</v>
      </c>
      <c r="C57" s="161" t="s">
        <v>142</v>
      </c>
      <c r="D57" s="57"/>
      <c r="E57" s="10">
        <v>3</v>
      </c>
      <c r="F57" s="202">
        <v>2</v>
      </c>
      <c r="G57" s="168">
        <v>30</v>
      </c>
      <c r="H57" s="61">
        <v>15</v>
      </c>
      <c r="I57" s="90">
        <v>15</v>
      </c>
      <c r="J57" s="90"/>
      <c r="K57" s="90"/>
      <c r="L57" s="90"/>
      <c r="M57" s="90"/>
      <c r="N57" s="90"/>
      <c r="O57" s="61"/>
      <c r="P57" s="59"/>
      <c r="Q57" s="61"/>
      <c r="R57" s="59"/>
      <c r="S57" s="61">
        <v>15</v>
      </c>
      <c r="T57" s="91">
        <v>15</v>
      </c>
      <c r="U57" s="61"/>
      <c r="V57" s="59"/>
    </row>
    <row r="58" spans="1:22" ht="15" customHeight="1">
      <c r="A58" s="11">
        <v>26</v>
      </c>
      <c r="B58" s="167" t="s">
        <v>98</v>
      </c>
      <c r="C58" s="160" t="s">
        <v>143</v>
      </c>
      <c r="D58" s="14"/>
      <c r="E58" s="11">
        <v>3</v>
      </c>
      <c r="F58" s="203">
        <v>2</v>
      </c>
      <c r="G58" s="168">
        <v>30</v>
      </c>
      <c r="H58" s="17">
        <v>30</v>
      </c>
      <c r="I58" s="18"/>
      <c r="J58" s="18"/>
      <c r="K58" s="18"/>
      <c r="L58" s="18"/>
      <c r="M58" s="18"/>
      <c r="N58" s="18"/>
      <c r="O58" s="17"/>
      <c r="P58" s="20"/>
      <c r="Q58" s="17"/>
      <c r="R58" s="20"/>
      <c r="S58" s="17">
        <v>30</v>
      </c>
      <c r="T58" s="67"/>
      <c r="U58" s="17"/>
      <c r="V58" s="20"/>
    </row>
    <row r="59" spans="1:22" ht="15" customHeight="1">
      <c r="A59" s="11">
        <v>27</v>
      </c>
      <c r="B59" s="167" t="s">
        <v>100</v>
      </c>
      <c r="C59" s="160" t="s">
        <v>144</v>
      </c>
      <c r="D59" s="14"/>
      <c r="E59" s="11">
        <v>4</v>
      </c>
      <c r="F59" s="203">
        <v>2</v>
      </c>
      <c r="G59" s="168">
        <v>30</v>
      </c>
      <c r="H59" s="17"/>
      <c r="I59" s="18">
        <v>30</v>
      </c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>
        <v>30</v>
      </c>
    </row>
    <row r="60" spans="1:22" ht="15" customHeight="1">
      <c r="A60" s="11">
        <v>28</v>
      </c>
      <c r="B60" s="167" t="s">
        <v>102</v>
      </c>
      <c r="C60" s="160" t="s">
        <v>145</v>
      </c>
      <c r="D60" s="14"/>
      <c r="E60" s="11">
        <v>4</v>
      </c>
      <c r="F60" s="203">
        <v>2</v>
      </c>
      <c r="G60" s="168">
        <v>30</v>
      </c>
      <c r="H60" s="17">
        <v>15</v>
      </c>
      <c r="I60" s="18">
        <v>15</v>
      </c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>
        <v>15</v>
      </c>
      <c r="V60" s="20">
        <v>15</v>
      </c>
    </row>
    <row r="61" spans="1:22" ht="15" customHeight="1" thickBot="1">
      <c r="A61" s="11">
        <v>29</v>
      </c>
      <c r="B61" s="167" t="s">
        <v>104</v>
      </c>
      <c r="C61" s="160" t="s">
        <v>146</v>
      </c>
      <c r="D61" s="14"/>
      <c r="E61" s="11">
        <v>4</v>
      </c>
      <c r="F61" s="204">
        <v>2</v>
      </c>
      <c r="G61" s="168">
        <v>30</v>
      </c>
      <c r="H61" s="17"/>
      <c r="I61" s="18">
        <v>30</v>
      </c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>
        <v>30</v>
      </c>
    </row>
    <row r="62" spans="1:22" s="77" customFormat="1" ht="17.100000000000001" customHeight="1" thickTop="1" thickBot="1">
      <c r="A62" s="312" t="s">
        <v>19</v>
      </c>
      <c r="B62" s="305"/>
      <c r="C62" s="338"/>
      <c r="D62" s="338"/>
      <c r="E62" s="339"/>
      <c r="F62" s="197">
        <v>10</v>
      </c>
      <c r="G62" s="169">
        <v>150</v>
      </c>
      <c r="H62" s="170">
        <v>60</v>
      </c>
      <c r="I62" s="171">
        <v>90</v>
      </c>
      <c r="J62" s="171">
        <v>0</v>
      </c>
      <c r="K62" s="171">
        <v>0</v>
      </c>
      <c r="L62" s="171">
        <v>0</v>
      </c>
      <c r="M62" s="171">
        <v>0</v>
      </c>
      <c r="N62" s="171">
        <v>0</v>
      </c>
      <c r="O62" s="170">
        <v>0</v>
      </c>
      <c r="P62" s="172">
        <v>0</v>
      </c>
      <c r="Q62" s="170">
        <v>0</v>
      </c>
      <c r="R62" s="172">
        <v>0</v>
      </c>
      <c r="S62" s="170">
        <v>45</v>
      </c>
      <c r="T62" s="172">
        <v>15</v>
      </c>
      <c r="U62" s="170">
        <v>15</v>
      </c>
      <c r="V62" s="172">
        <v>75</v>
      </c>
    </row>
    <row r="63" spans="1:22" ht="17.100000000000001" customHeight="1" thickTop="1">
      <c r="A63" s="323" t="s">
        <v>106</v>
      </c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5"/>
    </row>
    <row r="64" spans="1:22" ht="17.100000000000001" customHeight="1" thickBot="1">
      <c r="A64" s="327" t="s">
        <v>107</v>
      </c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9"/>
    </row>
    <row r="65" spans="1:22" ht="17.100000000000001" customHeight="1" thickTop="1">
      <c r="A65" s="11">
        <v>25</v>
      </c>
      <c r="B65" s="167" t="s">
        <v>110</v>
      </c>
      <c r="C65" s="190" t="s">
        <v>172</v>
      </c>
      <c r="D65" s="14"/>
      <c r="E65" s="11">
        <v>3</v>
      </c>
      <c r="F65" s="200">
        <v>2</v>
      </c>
      <c r="G65" s="168">
        <v>30</v>
      </c>
      <c r="H65" s="17"/>
      <c r="I65" s="18">
        <v>30</v>
      </c>
      <c r="J65" s="18"/>
      <c r="K65" s="18"/>
      <c r="L65" s="18"/>
      <c r="M65" s="18"/>
      <c r="N65" s="18"/>
      <c r="O65" s="17"/>
      <c r="P65" s="20"/>
      <c r="Q65" s="17"/>
      <c r="R65" s="20"/>
      <c r="S65" s="17"/>
      <c r="T65" s="67">
        <v>30</v>
      </c>
      <c r="U65" s="17"/>
      <c r="V65" s="20"/>
    </row>
    <row r="66" spans="1:22" ht="17.100000000000001" customHeight="1">
      <c r="A66" s="11">
        <v>26</v>
      </c>
      <c r="B66" s="167" t="s">
        <v>113</v>
      </c>
      <c r="C66" s="160" t="s">
        <v>149</v>
      </c>
      <c r="D66" s="14"/>
      <c r="E66" s="11">
        <v>3</v>
      </c>
      <c r="F66" s="203">
        <v>2</v>
      </c>
      <c r="G66" s="168">
        <v>30</v>
      </c>
      <c r="H66" s="17"/>
      <c r="I66" s="18">
        <v>30</v>
      </c>
      <c r="J66" s="18"/>
      <c r="K66" s="18"/>
      <c r="L66" s="18"/>
      <c r="M66" s="18"/>
      <c r="N66" s="18"/>
      <c r="O66" s="17"/>
      <c r="P66" s="20"/>
      <c r="Q66" s="17"/>
      <c r="R66" s="20"/>
      <c r="S66" s="17"/>
      <c r="T66" s="67">
        <v>30</v>
      </c>
      <c r="U66" s="17"/>
      <c r="V66" s="20"/>
    </row>
    <row r="67" spans="1:22" ht="15" customHeight="1">
      <c r="A67" s="11">
        <v>27</v>
      </c>
      <c r="B67" s="167" t="s">
        <v>108</v>
      </c>
      <c r="C67" s="162" t="s">
        <v>147</v>
      </c>
      <c r="D67" s="40"/>
      <c r="E67" s="39">
        <v>4</v>
      </c>
      <c r="F67" s="201">
        <v>2</v>
      </c>
      <c r="G67" s="168">
        <v>30</v>
      </c>
      <c r="H67" s="42"/>
      <c r="I67" s="43">
        <v>30</v>
      </c>
      <c r="J67" s="43"/>
      <c r="K67" s="43"/>
      <c r="L67" s="43"/>
      <c r="M67" s="43"/>
      <c r="N67" s="43"/>
      <c r="O67" s="42"/>
      <c r="P67" s="44"/>
      <c r="Q67" s="42"/>
      <c r="R67" s="44"/>
      <c r="S67" s="42"/>
      <c r="T67" s="60"/>
      <c r="U67" s="42"/>
      <c r="V67" s="44">
        <v>30</v>
      </c>
    </row>
    <row r="68" spans="1:22" ht="15" customHeight="1">
      <c r="A68" s="11">
        <v>28</v>
      </c>
      <c r="B68" s="167" t="s">
        <v>111</v>
      </c>
      <c r="C68" s="160" t="s">
        <v>148</v>
      </c>
      <c r="D68" s="14"/>
      <c r="E68" s="11">
        <v>4</v>
      </c>
      <c r="F68" s="200">
        <v>2</v>
      </c>
      <c r="G68" s="168">
        <v>30</v>
      </c>
      <c r="H68" s="17"/>
      <c r="I68" s="18">
        <v>30</v>
      </c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>
        <v>30</v>
      </c>
    </row>
    <row r="69" spans="1:22" ht="15" customHeight="1" thickBot="1">
      <c r="A69" s="11">
        <v>29</v>
      </c>
      <c r="B69" s="167" t="s">
        <v>115</v>
      </c>
      <c r="C69" s="160" t="s">
        <v>150</v>
      </c>
      <c r="D69" s="14"/>
      <c r="E69" s="11">
        <v>4</v>
      </c>
      <c r="F69" s="200">
        <v>2</v>
      </c>
      <c r="G69" s="168">
        <v>30</v>
      </c>
      <c r="H69" s="17"/>
      <c r="I69" s="18">
        <v>30</v>
      </c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>
        <v>30</v>
      </c>
    </row>
    <row r="70" spans="1:22" s="77" customFormat="1" ht="17.100000000000001" customHeight="1" thickTop="1" thickBot="1">
      <c r="A70" s="312" t="s">
        <v>19</v>
      </c>
      <c r="B70" s="343"/>
      <c r="C70" s="343"/>
      <c r="D70" s="343"/>
      <c r="E70" s="344"/>
      <c r="F70" s="197">
        <v>10</v>
      </c>
      <c r="G70" s="169">
        <v>150</v>
      </c>
      <c r="H70" s="170">
        <v>0</v>
      </c>
      <c r="I70" s="171">
        <v>150</v>
      </c>
      <c r="J70" s="171">
        <v>0</v>
      </c>
      <c r="K70" s="171">
        <v>0</v>
      </c>
      <c r="L70" s="171">
        <v>0</v>
      </c>
      <c r="M70" s="171">
        <v>0</v>
      </c>
      <c r="N70" s="171">
        <v>0</v>
      </c>
      <c r="O70" s="170">
        <v>0</v>
      </c>
      <c r="P70" s="172">
        <v>0</v>
      </c>
      <c r="Q70" s="170">
        <v>0</v>
      </c>
      <c r="R70" s="172">
        <v>0</v>
      </c>
      <c r="S70" s="170">
        <v>0</v>
      </c>
      <c r="T70" s="172">
        <v>60</v>
      </c>
      <c r="U70" s="170">
        <v>0</v>
      </c>
      <c r="V70" s="172">
        <v>90</v>
      </c>
    </row>
    <row r="71" spans="1:22" ht="17.100000000000001" customHeight="1" thickTop="1">
      <c r="A71" s="323" t="s">
        <v>207</v>
      </c>
      <c r="B71" s="324"/>
      <c r="C71" s="324"/>
      <c r="D71" s="324"/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5"/>
    </row>
    <row r="72" spans="1:22" ht="17.100000000000001" customHeight="1" thickBot="1">
      <c r="A72" s="327" t="s">
        <v>117</v>
      </c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9"/>
    </row>
    <row r="73" spans="1:22" ht="16.899999999999999" customHeight="1" thickTop="1">
      <c r="A73" s="10">
        <v>25</v>
      </c>
      <c r="B73" s="167" t="s">
        <v>209</v>
      </c>
      <c r="C73" s="162" t="s">
        <v>215</v>
      </c>
      <c r="D73" s="40"/>
      <c r="E73" s="39">
        <v>3</v>
      </c>
      <c r="F73" s="258">
        <v>2</v>
      </c>
      <c r="G73" s="168">
        <v>30</v>
      </c>
      <c r="H73" s="42">
        <v>15</v>
      </c>
      <c r="I73" s="43">
        <v>15</v>
      </c>
      <c r="J73" s="43"/>
      <c r="K73" s="43"/>
      <c r="L73" s="43"/>
      <c r="M73" s="43"/>
      <c r="N73" s="43"/>
      <c r="O73" s="42"/>
      <c r="P73" s="44"/>
      <c r="Q73" s="42"/>
      <c r="R73" s="44"/>
      <c r="S73" s="42">
        <v>15</v>
      </c>
      <c r="T73" s="60">
        <v>15</v>
      </c>
      <c r="U73" s="42"/>
      <c r="V73" s="44"/>
    </row>
    <row r="74" spans="1:22" ht="25.15" customHeight="1">
      <c r="A74" s="11">
        <v>26</v>
      </c>
      <c r="B74" s="212" t="s">
        <v>212</v>
      </c>
      <c r="C74" s="181" t="s">
        <v>216</v>
      </c>
      <c r="D74" s="14"/>
      <c r="E74" s="11">
        <v>3</v>
      </c>
      <c r="F74" s="260">
        <v>2</v>
      </c>
      <c r="G74" s="168">
        <v>30</v>
      </c>
      <c r="H74" s="42">
        <v>30</v>
      </c>
      <c r="I74" s="43">
        <v>0</v>
      </c>
      <c r="J74" s="18"/>
      <c r="K74" s="18"/>
      <c r="L74" s="18"/>
      <c r="M74" s="18"/>
      <c r="N74" s="18"/>
      <c r="O74" s="17"/>
      <c r="P74" s="20"/>
      <c r="Q74" s="17"/>
      <c r="R74" s="20"/>
      <c r="S74" s="17">
        <v>30</v>
      </c>
      <c r="T74" s="67"/>
      <c r="U74" s="17"/>
      <c r="V74" s="20"/>
    </row>
    <row r="75" spans="1:22" ht="16.899999999999999" customHeight="1">
      <c r="A75" s="11">
        <v>27</v>
      </c>
      <c r="B75" s="212" t="s">
        <v>213</v>
      </c>
      <c r="C75" s="181" t="s">
        <v>217</v>
      </c>
      <c r="D75" s="14"/>
      <c r="E75" s="11">
        <v>3</v>
      </c>
      <c r="F75" s="65">
        <v>2</v>
      </c>
      <c r="G75" s="168">
        <v>30</v>
      </c>
      <c r="H75" s="42">
        <v>0</v>
      </c>
      <c r="I75" s="43">
        <v>30</v>
      </c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>
        <v>30</v>
      </c>
      <c r="U75" s="17"/>
      <c r="V75" s="20"/>
    </row>
    <row r="76" spans="1:22" ht="16.899999999999999" customHeight="1">
      <c r="A76" s="11">
        <v>28</v>
      </c>
      <c r="B76" s="167" t="s">
        <v>210</v>
      </c>
      <c r="C76" s="181" t="s">
        <v>218</v>
      </c>
      <c r="D76" s="14"/>
      <c r="E76" s="11">
        <v>4</v>
      </c>
      <c r="F76" s="65">
        <v>2</v>
      </c>
      <c r="G76" s="168">
        <v>30</v>
      </c>
      <c r="H76" s="42">
        <v>15</v>
      </c>
      <c r="I76" s="43">
        <v>15</v>
      </c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>
        <v>15</v>
      </c>
      <c r="V76" s="20">
        <v>15</v>
      </c>
    </row>
    <row r="77" spans="1:22" ht="16.899999999999999" customHeight="1" thickBot="1">
      <c r="A77" s="11">
        <v>29</v>
      </c>
      <c r="B77" s="167" t="s">
        <v>214</v>
      </c>
      <c r="C77" s="160" t="s">
        <v>219</v>
      </c>
      <c r="D77" s="14"/>
      <c r="E77" s="11">
        <v>4</v>
      </c>
      <c r="F77" s="65">
        <v>2</v>
      </c>
      <c r="G77" s="168">
        <v>30</v>
      </c>
      <c r="H77" s="42">
        <v>0</v>
      </c>
      <c r="I77" s="43">
        <v>30</v>
      </c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>
        <v>30</v>
      </c>
    </row>
    <row r="78" spans="1:22" s="77" customFormat="1" ht="17.100000000000001" customHeight="1" thickTop="1" thickBot="1">
      <c r="A78" s="350" t="s">
        <v>19</v>
      </c>
      <c r="B78" s="351"/>
      <c r="C78" s="351"/>
      <c r="D78" s="351"/>
      <c r="E78" s="352"/>
      <c r="F78" s="187">
        <v>10</v>
      </c>
      <c r="G78" s="169">
        <v>150</v>
      </c>
      <c r="H78" s="170">
        <f t="shared" ref="H78" si="1">SUM(H73:H77)</f>
        <v>60</v>
      </c>
      <c r="I78" s="171">
        <v>90</v>
      </c>
      <c r="J78" s="171">
        <v>0</v>
      </c>
      <c r="K78" s="171">
        <v>0</v>
      </c>
      <c r="L78" s="171">
        <v>0</v>
      </c>
      <c r="M78" s="171">
        <v>0</v>
      </c>
      <c r="N78" s="171">
        <v>0</v>
      </c>
      <c r="O78" s="170">
        <v>0</v>
      </c>
      <c r="P78" s="172">
        <v>0</v>
      </c>
      <c r="Q78" s="170">
        <v>0</v>
      </c>
      <c r="R78" s="172">
        <v>0</v>
      </c>
      <c r="S78" s="170">
        <v>45</v>
      </c>
      <c r="T78" s="172">
        <v>45</v>
      </c>
      <c r="U78" s="170">
        <v>15</v>
      </c>
      <c r="V78" s="172">
        <v>45</v>
      </c>
    </row>
    <row r="79" spans="1:22" ht="17.100000000000001" hidden="1" customHeight="1" thickTop="1" thickBot="1">
      <c r="A79" s="313" t="s">
        <v>42</v>
      </c>
      <c r="B79" s="314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5"/>
    </row>
    <row r="80" spans="1:22" ht="17.100000000000001" hidden="1" customHeight="1" thickTop="1">
      <c r="A80" s="10"/>
      <c r="B80" s="89"/>
      <c r="C80" s="56"/>
      <c r="D80" s="57"/>
      <c r="E80" s="57"/>
      <c r="G80" s="58">
        <f>SUM(H80:N80)</f>
        <v>0</v>
      </c>
      <c r="H80" s="61"/>
      <c r="I80" s="90"/>
      <c r="J80" s="90"/>
      <c r="K80" s="90"/>
      <c r="L80" s="90"/>
      <c r="M80" s="90"/>
      <c r="N80" s="90"/>
      <c r="O80" s="61"/>
      <c r="P80" s="59"/>
      <c r="Q80" s="61"/>
      <c r="R80" s="59"/>
      <c r="S80" s="61"/>
      <c r="T80" s="91"/>
      <c r="U80" s="61"/>
      <c r="V80" s="59"/>
    </row>
    <row r="81" spans="1:22" ht="17.100000000000001" hidden="1" customHeight="1">
      <c r="A81" s="11"/>
      <c r="B81" s="12"/>
      <c r="C81" s="13"/>
      <c r="D81" s="14"/>
      <c r="E81" s="14"/>
      <c r="G81" s="16">
        <f>SUM(H81:N81)</f>
        <v>0</v>
      </c>
      <c r="H81" s="17"/>
      <c r="I81" s="18"/>
      <c r="J81" s="18"/>
      <c r="K81" s="18"/>
      <c r="L81" s="18"/>
      <c r="M81" s="18"/>
      <c r="N81" s="18"/>
      <c r="O81" s="17"/>
      <c r="P81" s="20"/>
      <c r="Q81" s="17"/>
      <c r="R81" s="20"/>
      <c r="S81" s="17"/>
      <c r="T81" s="67"/>
      <c r="U81" s="17"/>
      <c r="V81" s="20"/>
    </row>
    <row r="82" spans="1:22" ht="17.100000000000001" hidden="1" customHeight="1">
      <c r="A82" s="11"/>
      <c r="B82" s="12"/>
      <c r="C82" s="13"/>
      <c r="D82" s="14"/>
      <c r="E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</row>
    <row r="83" spans="1:22" ht="17.100000000000001" hidden="1" customHeight="1">
      <c r="A83" s="11"/>
      <c r="B83" s="12"/>
      <c r="C83" s="13"/>
      <c r="D83" s="14"/>
      <c r="E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</row>
    <row r="84" spans="1:22" ht="17.100000000000001" hidden="1" customHeight="1" thickBot="1">
      <c r="A84" s="46"/>
      <c r="B84" s="12"/>
      <c r="C84" s="13"/>
      <c r="D84" s="14"/>
      <c r="E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</row>
    <row r="85" spans="1:22" s="77" customFormat="1" ht="17.100000000000001" hidden="1" customHeight="1" thickTop="1" thickBot="1">
      <c r="A85" s="304" t="s">
        <v>19</v>
      </c>
      <c r="B85" s="336"/>
      <c r="C85" s="31"/>
      <c r="D85" s="33"/>
      <c r="E85" s="33"/>
      <c r="G85" s="32">
        <f>SUM(G80:G84)</f>
        <v>0</v>
      </c>
      <c r="H85" s="34">
        <f t="shared" ref="H85:V85" si="2">SUM(H80:H84)</f>
        <v>0</v>
      </c>
      <c r="I85" s="35">
        <f t="shared" si="2"/>
        <v>0</v>
      </c>
      <c r="J85" s="35">
        <f t="shared" si="2"/>
        <v>0</v>
      </c>
      <c r="K85" s="35">
        <f t="shared" si="2"/>
        <v>0</v>
      </c>
      <c r="L85" s="35">
        <f t="shared" si="2"/>
        <v>0</v>
      </c>
      <c r="M85" s="35">
        <f t="shared" si="2"/>
        <v>0</v>
      </c>
      <c r="N85" s="35">
        <f t="shared" si="2"/>
        <v>0</v>
      </c>
      <c r="O85" s="34">
        <f t="shared" si="2"/>
        <v>0</v>
      </c>
      <c r="P85" s="36">
        <f t="shared" si="2"/>
        <v>0</v>
      </c>
      <c r="Q85" s="34">
        <f t="shared" si="2"/>
        <v>0</v>
      </c>
      <c r="R85" s="36">
        <f t="shared" si="2"/>
        <v>0</v>
      </c>
      <c r="S85" s="34">
        <f t="shared" si="2"/>
        <v>0</v>
      </c>
      <c r="T85" s="36">
        <f t="shared" si="2"/>
        <v>0</v>
      </c>
      <c r="U85" s="34">
        <f t="shared" si="2"/>
        <v>0</v>
      </c>
      <c r="V85" s="36">
        <f t="shared" si="2"/>
        <v>0</v>
      </c>
    </row>
    <row r="86" spans="1:22" ht="17.100000000000001" customHeight="1" thickTop="1" thickBot="1">
      <c r="A86" s="313" t="s">
        <v>118</v>
      </c>
      <c r="B86" s="314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5"/>
    </row>
    <row r="87" spans="1:22" ht="50.25" customHeight="1" thickTop="1" thickBot="1">
      <c r="A87" s="247">
        <v>30</v>
      </c>
      <c r="B87" s="228" t="s">
        <v>211</v>
      </c>
      <c r="C87" s="191" t="s">
        <v>220</v>
      </c>
      <c r="D87" s="130"/>
      <c r="E87" s="131">
        <v>2</v>
      </c>
      <c r="F87" s="136">
        <v>4</v>
      </c>
      <c r="G87" s="132"/>
      <c r="H87" s="133"/>
      <c r="I87" s="134"/>
      <c r="J87" s="134"/>
      <c r="K87" s="134"/>
      <c r="L87" s="134"/>
      <c r="M87" s="134"/>
      <c r="N87" s="135"/>
      <c r="O87" s="133"/>
      <c r="P87" s="135"/>
      <c r="Q87" s="136"/>
      <c r="R87" s="137"/>
      <c r="S87" s="133"/>
      <c r="T87" s="135"/>
      <c r="U87" s="136"/>
      <c r="V87" s="135"/>
    </row>
    <row r="88" spans="1:22" ht="17.100000000000001" customHeight="1" thickTop="1" thickBot="1">
      <c r="B88" s="2" t="s">
        <v>49</v>
      </c>
      <c r="G88" s="77"/>
      <c r="V88" s="188"/>
    </row>
    <row r="89" spans="1:22" ht="17.100000000000001" customHeight="1" thickBot="1">
      <c r="A89" s="347" t="s">
        <v>154</v>
      </c>
      <c r="B89" s="348"/>
      <c r="C89" s="349"/>
      <c r="D89" s="173">
        <v>10</v>
      </c>
      <c r="E89" s="173">
        <v>22</v>
      </c>
      <c r="F89" s="205">
        <v>90</v>
      </c>
      <c r="G89" s="174">
        <v>989</v>
      </c>
      <c r="H89" s="174">
        <v>419</v>
      </c>
      <c r="I89" s="174">
        <v>405</v>
      </c>
      <c r="J89" s="174">
        <v>15</v>
      </c>
      <c r="K89" s="174">
        <v>0</v>
      </c>
      <c r="L89" s="174">
        <v>60</v>
      </c>
      <c r="M89" s="174">
        <v>90</v>
      </c>
      <c r="N89" s="174">
        <v>0</v>
      </c>
      <c r="O89" s="174">
        <v>94</v>
      </c>
      <c r="P89" s="174">
        <v>120</v>
      </c>
      <c r="Q89" s="174">
        <v>160</v>
      </c>
      <c r="R89" s="174">
        <v>180</v>
      </c>
      <c r="S89" s="174">
        <v>105</v>
      </c>
      <c r="T89" s="174">
        <v>120</v>
      </c>
      <c r="U89" s="174">
        <v>60</v>
      </c>
      <c r="V89" s="189">
        <v>150</v>
      </c>
    </row>
    <row r="90" spans="1:22" ht="17.100000000000001" customHeight="1" thickTop="1" thickBot="1">
      <c r="A90" s="347" t="s">
        <v>155</v>
      </c>
      <c r="B90" s="348"/>
      <c r="C90" s="349"/>
      <c r="D90" s="173">
        <v>10</v>
      </c>
      <c r="E90" s="173">
        <v>22</v>
      </c>
      <c r="F90" s="206">
        <v>90</v>
      </c>
      <c r="G90" s="174">
        <v>989</v>
      </c>
      <c r="H90" s="174">
        <v>359</v>
      </c>
      <c r="I90" s="174">
        <v>465</v>
      </c>
      <c r="J90" s="174">
        <v>15</v>
      </c>
      <c r="K90" s="174">
        <v>0</v>
      </c>
      <c r="L90" s="174">
        <v>60</v>
      </c>
      <c r="M90" s="174">
        <v>90</v>
      </c>
      <c r="N90" s="174">
        <v>0</v>
      </c>
      <c r="O90" s="174">
        <v>94</v>
      </c>
      <c r="P90" s="174">
        <v>120</v>
      </c>
      <c r="Q90" s="174">
        <v>160</v>
      </c>
      <c r="R90" s="174">
        <v>180</v>
      </c>
      <c r="S90" s="174">
        <v>60</v>
      </c>
      <c r="T90" s="174">
        <v>165</v>
      </c>
      <c r="U90" s="174">
        <v>45</v>
      </c>
      <c r="V90" s="189">
        <v>165</v>
      </c>
    </row>
    <row r="91" spans="1:22" ht="17.100000000000001" customHeight="1" thickTop="1" thickBot="1">
      <c r="A91" s="347" t="s">
        <v>208</v>
      </c>
      <c r="B91" s="348"/>
      <c r="C91" s="349"/>
      <c r="D91" s="173">
        <v>10</v>
      </c>
      <c r="E91" s="173">
        <v>22</v>
      </c>
      <c r="F91" s="353">
        <v>90</v>
      </c>
      <c r="G91" s="174">
        <v>989</v>
      </c>
      <c r="H91" s="174">
        <v>419</v>
      </c>
      <c r="I91" s="174">
        <v>405</v>
      </c>
      <c r="J91" s="174">
        <v>15</v>
      </c>
      <c r="K91" s="174">
        <v>0</v>
      </c>
      <c r="L91" s="174">
        <v>60</v>
      </c>
      <c r="M91" s="174">
        <v>90</v>
      </c>
      <c r="N91" s="174">
        <v>0</v>
      </c>
      <c r="O91" s="174">
        <v>94</v>
      </c>
      <c r="P91" s="174">
        <v>120</v>
      </c>
      <c r="Q91" s="174">
        <v>160</v>
      </c>
      <c r="R91" s="174">
        <v>180</v>
      </c>
      <c r="S91" s="174">
        <v>105</v>
      </c>
      <c r="T91" s="174">
        <v>150</v>
      </c>
      <c r="U91" s="174">
        <v>60</v>
      </c>
      <c r="V91" s="189">
        <v>120</v>
      </c>
    </row>
    <row r="92" spans="1:22" ht="17.100000000000001" customHeight="1" thickTop="1">
      <c r="A92" s="345"/>
      <c r="B92" s="345"/>
      <c r="C92" s="345"/>
      <c r="D92" s="177"/>
      <c r="E92" s="177"/>
      <c r="G92" s="178"/>
      <c r="H92" s="178"/>
      <c r="I92" s="178"/>
      <c r="J92" s="178"/>
      <c r="K92" s="178"/>
      <c r="L92" s="178"/>
      <c r="M92" s="178"/>
      <c r="N92" s="178"/>
      <c r="O92" s="346" t="s">
        <v>52</v>
      </c>
      <c r="P92" s="346"/>
      <c r="Q92" s="346"/>
      <c r="R92" s="346"/>
      <c r="S92" s="346"/>
    </row>
    <row r="93" spans="1:22" ht="17.100000000000001" customHeight="1" thickBot="1">
      <c r="C93" s="147"/>
      <c r="D93" s="166" t="s">
        <v>50</v>
      </c>
      <c r="E93" s="146"/>
      <c r="F93" s="146"/>
      <c r="G93" s="148">
        <v>989</v>
      </c>
      <c r="H93" s="1"/>
      <c r="I93" s="1"/>
      <c r="J93" s="1"/>
      <c r="K93" s="1"/>
      <c r="N93" s="1"/>
      <c r="O93" s="176" t="s">
        <v>7</v>
      </c>
      <c r="P93" s="176"/>
      <c r="Q93" s="176" t="s">
        <v>8</v>
      </c>
      <c r="R93" s="176"/>
      <c r="S93" s="176" t="s">
        <v>9</v>
      </c>
      <c r="T93" s="176"/>
      <c r="U93" s="176" t="s">
        <v>10</v>
      </c>
      <c r="V93" s="176"/>
    </row>
    <row r="94" spans="1:22" ht="17.100000000000001" customHeight="1">
      <c r="D94" s="166" t="s">
        <v>51</v>
      </c>
      <c r="G94" s="148">
        <v>989</v>
      </c>
      <c r="H94" s="195"/>
      <c r="I94" s="195"/>
      <c r="J94" s="195"/>
      <c r="K94" s="195"/>
      <c r="L94" s="192"/>
      <c r="M94" s="192"/>
      <c r="N94" s="165" t="s">
        <v>119</v>
      </c>
      <c r="O94" s="218">
        <v>4</v>
      </c>
      <c r="P94" s="220">
        <v>2</v>
      </c>
      <c r="Q94" s="220">
        <v>4</v>
      </c>
      <c r="R94" s="220">
        <v>7</v>
      </c>
      <c r="S94" s="220">
        <v>2</v>
      </c>
      <c r="T94" s="220">
        <v>5</v>
      </c>
      <c r="U94" s="220">
        <v>0</v>
      </c>
      <c r="V94" s="221">
        <v>8</v>
      </c>
    </row>
    <row r="95" spans="1:22" ht="17.100000000000001" customHeight="1">
      <c r="A95" s="2" t="s">
        <v>157</v>
      </c>
      <c r="G95" s="77"/>
      <c r="M95" s="192"/>
      <c r="N95" s="165" t="s">
        <v>120</v>
      </c>
      <c r="O95" s="222">
        <v>4</v>
      </c>
      <c r="P95" s="219">
        <v>2</v>
      </c>
      <c r="Q95" s="219">
        <v>4</v>
      </c>
      <c r="R95" s="219">
        <v>7</v>
      </c>
      <c r="S95" s="219">
        <v>2</v>
      </c>
      <c r="T95" s="219">
        <v>5</v>
      </c>
      <c r="U95" s="219">
        <v>0</v>
      </c>
      <c r="V95" s="223">
        <v>8</v>
      </c>
    </row>
    <row r="96" spans="1:22" ht="17.100000000000001" customHeight="1" thickBot="1">
      <c r="G96" s="77"/>
      <c r="J96" s="146"/>
      <c r="K96" s="146"/>
      <c r="L96" s="192"/>
      <c r="M96" s="146"/>
      <c r="N96" s="165" t="s">
        <v>121</v>
      </c>
      <c r="O96" s="224">
        <v>4</v>
      </c>
      <c r="P96" s="225">
        <v>2</v>
      </c>
      <c r="Q96" s="225">
        <v>4</v>
      </c>
      <c r="R96" s="225">
        <v>7</v>
      </c>
      <c r="S96" s="225">
        <v>2</v>
      </c>
      <c r="T96" s="225">
        <v>6</v>
      </c>
      <c r="U96" s="225">
        <v>0</v>
      </c>
      <c r="V96" s="226">
        <v>7</v>
      </c>
    </row>
    <row r="97" spans="7:7" ht="17.100000000000001" customHeight="1">
      <c r="G97" s="77"/>
    </row>
    <row r="98" spans="7:7" ht="17.100000000000001" customHeight="1">
      <c r="G98" s="77"/>
    </row>
    <row r="99" spans="7:7" ht="17.100000000000001" customHeight="1">
      <c r="G99" s="77"/>
    </row>
    <row r="100" spans="7:7" ht="17.100000000000001" customHeight="1">
      <c r="G100" s="77"/>
    </row>
    <row r="101" spans="7:7" ht="17.100000000000001" customHeight="1">
      <c r="G101" s="77"/>
    </row>
    <row r="102" spans="7:7" ht="17.100000000000001" customHeight="1">
      <c r="G102" s="77"/>
    </row>
    <row r="103" spans="7:7" ht="17.100000000000001" customHeight="1">
      <c r="G103" s="77"/>
    </row>
    <row r="104" spans="7:7" ht="17.100000000000001" customHeight="1">
      <c r="G104" s="77"/>
    </row>
    <row r="105" spans="7:7" ht="17.100000000000001" customHeight="1">
      <c r="G105" s="77"/>
    </row>
    <row r="106" spans="7:7" ht="17.100000000000001" customHeight="1">
      <c r="G106" s="77"/>
    </row>
    <row r="107" spans="7:7" ht="17.100000000000001" customHeight="1">
      <c r="G107" s="77"/>
    </row>
    <row r="108" spans="7:7" ht="17.100000000000001" customHeight="1">
      <c r="G108" s="77"/>
    </row>
    <row r="109" spans="7:7">
      <c r="G109" s="77"/>
    </row>
    <row r="110" spans="7:7">
      <c r="G110" s="77"/>
    </row>
    <row r="111" spans="7:7">
      <c r="G111" s="77"/>
    </row>
    <row r="112" spans="7:7">
      <c r="G112" s="77"/>
    </row>
    <row r="113" spans="7:7">
      <c r="G113" s="77"/>
    </row>
    <row r="114" spans="7:7">
      <c r="G114" s="77"/>
    </row>
    <row r="115" spans="7:7">
      <c r="G115" s="77"/>
    </row>
    <row r="116" spans="7:7">
      <c r="G116" s="77"/>
    </row>
    <row r="117" spans="7:7">
      <c r="G117" s="77"/>
    </row>
    <row r="118" spans="7:7">
      <c r="G118" s="77"/>
    </row>
    <row r="119" spans="7:7">
      <c r="G119" s="77"/>
    </row>
    <row r="120" spans="7:7">
      <c r="G120" s="77"/>
    </row>
    <row r="121" spans="7:7">
      <c r="G121" s="77"/>
    </row>
    <row r="122" spans="7:7">
      <c r="G122" s="77"/>
    </row>
    <row r="123" spans="7:7">
      <c r="G123" s="77"/>
    </row>
    <row r="124" spans="7:7">
      <c r="G124" s="77"/>
    </row>
    <row r="125" spans="7:7">
      <c r="G125" s="77"/>
    </row>
    <row r="126" spans="7:7">
      <c r="G126" s="77"/>
    </row>
    <row r="127" spans="7:7">
      <c r="G127" s="77"/>
    </row>
    <row r="128" spans="7:7">
      <c r="G128" s="77"/>
    </row>
    <row r="129" spans="7:7">
      <c r="G129" s="77"/>
    </row>
    <row r="130" spans="7:7">
      <c r="G130" s="77"/>
    </row>
    <row r="131" spans="7:7">
      <c r="G131" s="77"/>
    </row>
    <row r="132" spans="7:7">
      <c r="G132" s="77"/>
    </row>
    <row r="133" spans="7:7">
      <c r="G133" s="77"/>
    </row>
    <row r="134" spans="7:7">
      <c r="G134" s="77"/>
    </row>
    <row r="135" spans="7:7">
      <c r="G135" s="77"/>
    </row>
    <row r="136" spans="7:7">
      <c r="G136" s="77"/>
    </row>
    <row r="137" spans="7:7">
      <c r="G137" s="77"/>
    </row>
    <row r="138" spans="7:7">
      <c r="G138" s="77"/>
    </row>
    <row r="139" spans="7:7">
      <c r="G139" s="77"/>
    </row>
    <row r="140" spans="7:7">
      <c r="G140" s="77"/>
    </row>
    <row r="141" spans="7:7">
      <c r="G141" s="77"/>
    </row>
    <row r="142" spans="7:7">
      <c r="G142" s="77"/>
    </row>
    <row r="143" spans="7:7">
      <c r="G143" s="77"/>
    </row>
    <row r="144" spans="7:7">
      <c r="G144" s="77"/>
    </row>
    <row r="145" spans="7:7">
      <c r="G145" s="77"/>
    </row>
    <row r="146" spans="7:7">
      <c r="G146" s="77"/>
    </row>
    <row r="147" spans="7:7">
      <c r="G147" s="77"/>
    </row>
    <row r="148" spans="7:7">
      <c r="G148" s="77"/>
    </row>
    <row r="149" spans="7:7">
      <c r="G149" s="77"/>
    </row>
    <row r="150" spans="7:7">
      <c r="G150" s="77"/>
    </row>
    <row r="151" spans="7:7">
      <c r="G151" s="77"/>
    </row>
    <row r="152" spans="7:7">
      <c r="G152" s="77"/>
    </row>
    <row r="153" spans="7:7">
      <c r="G153" s="77"/>
    </row>
    <row r="154" spans="7:7">
      <c r="G154" s="77"/>
    </row>
    <row r="155" spans="7:7">
      <c r="G155" s="77"/>
    </row>
    <row r="156" spans="7:7">
      <c r="G156" s="77"/>
    </row>
    <row r="157" spans="7:7">
      <c r="G157" s="77"/>
    </row>
    <row r="158" spans="7:7">
      <c r="G158" s="77"/>
    </row>
    <row r="159" spans="7:7">
      <c r="G159" s="77"/>
    </row>
    <row r="160" spans="7:7">
      <c r="G160" s="77"/>
    </row>
    <row r="161" spans="7:7">
      <c r="G161" s="77"/>
    </row>
    <row r="162" spans="7:7">
      <c r="G162" s="77"/>
    </row>
    <row r="163" spans="7:7">
      <c r="G163" s="77"/>
    </row>
    <row r="164" spans="7:7">
      <c r="G164" s="77"/>
    </row>
    <row r="165" spans="7:7">
      <c r="G165" s="77"/>
    </row>
    <row r="166" spans="7:7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</sheetData>
  <mergeCells count="40">
    <mergeCell ref="A9:V9"/>
    <mergeCell ref="A92:C92"/>
    <mergeCell ref="O92:S92"/>
    <mergeCell ref="A86:V86"/>
    <mergeCell ref="A91:C91"/>
    <mergeCell ref="A89:C89"/>
    <mergeCell ref="A63:V63"/>
    <mergeCell ref="A20:E20"/>
    <mergeCell ref="A34:E34"/>
    <mergeCell ref="A40:E40"/>
    <mergeCell ref="A90:C90"/>
    <mergeCell ref="A78:E78"/>
    <mergeCell ref="A54:E54"/>
    <mergeCell ref="A79:V79"/>
    <mergeCell ref="A85:B85"/>
    <mergeCell ref="A71:V71"/>
    <mergeCell ref="A72:V72"/>
    <mergeCell ref="A41:V41"/>
    <mergeCell ref="A35:V35"/>
    <mergeCell ref="A50:V50"/>
    <mergeCell ref="A49:E49"/>
    <mergeCell ref="A56:V56"/>
    <mergeCell ref="A70:E70"/>
    <mergeCell ref="A64:V64"/>
    <mergeCell ref="P1:W1"/>
    <mergeCell ref="G10:N11"/>
    <mergeCell ref="O10:R10"/>
    <mergeCell ref="A62:B62"/>
    <mergeCell ref="A25:E25"/>
    <mergeCell ref="A14:V14"/>
    <mergeCell ref="A26:V26"/>
    <mergeCell ref="A55:V55"/>
    <mergeCell ref="C62:E62"/>
    <mergeCell ref="A2:V2"/>
    <mergeCell ref="A3:V3"/>
    <mergeCell ref="A4:V4"/>
    <mergeCell ref="A8:V8"/>
    <mergeCell ref="A5:V5"/>
    <mergeCell ref="A6:V6"/>
    <mergeCell ref="A7:V7"/>
  </mergeCells>
  <printOptions horizontalCentered="1"/>
  <pageMargins left="0.25" right="0.25" top="0.75" bottom="0.75" header="0.3" footer="0.3"/>
  <pageSetup paperSize="8" scale="79" fitToHeight="0" orientation="portrait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W220"/>
  <sheetViews>
    <sheetView tabSelected="1" topLeftCell="A61" zoomScale="80" zoomScaleNormal="80" zoomScaleSheetLayoutView="100" workbookViewId="0">
      <selection activeCell="P1" sqref="P1:W1"/>
    </sheetView>
  </sheetViews>
  <sheetFormatPr defaultColWidth="9.140625" defaultRowHeight="15"/>
  <cols>
    <col min="1" max="1" width="6.7109375" style="1" customWidth="1"/>
    <col min="2" max="2" width="48.42578125" style="2" customWidth="1"/>
    <col min="3" max="3" width="16.28515625" style="3" customWidth="1"/>
    <col min="4" max="5" width="3.7109375" style="2" customWidth="1"/>
    <col min="6" max="6" width="9.140625" style="2"/>
    <col min="7" max="7" width="6.5703125" style="2" customWidth="1"/>
    <col min="8" max="14" width="4.7109375" style="2" customWidth="1"/>
    <col min="15" max="22" width="3.7109375" style="2" customWidth="1"/>
    <col min="23" max="23" width="7.85546875" style="2" customWidth="1"/>
    <col min="24" max="16384" width="9.140625" style="2"/>
  </cols>
  <sheetData>
    <row r="1" spans="1:23" ht="44.45" customHeight="1">
      <c r="P1" s="335" t="s">
        <v>233</v>
      </c>
      <c r="Q1" s="335"/>
      <c r="R1" s="335"/>
      <c r="S1" s="335"/>
      <c r="T1" s="335"/>
      <c r="U1" s="335"/>
      <c r="V1" s="335"/>
      <c r="W1" s="335"/>
    </row>
    <row r="2" spans="1:23" ht="15" customHeight="1">
      <c r="A2" s="340" t="s">
        <v>235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</row>
    <row r="3" spans="1:23" ht="15" customHeight="1">
      <c r="A3" s="341" t="s">
        <v>62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</row>
    <row r="4" spans="1:23" ht="15" customHeight="1">
      <c r="A4" s="341" t="s">
        <v>63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</row>
    <row r="5" spans="1:23" ht="15" customHeight="1">
      <c r="A5" s="341" t="s">
        <v>64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</row>
    <row r="6" spans="1:23" ht="15" customHeight="1">
      <c r="A6" s="342" t="s">
        <v>65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</row>
    <row r="7" spans="1:23" ht="15" customHeight="1">
      <c r="A7" s="341" t="s">
        <v>171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</row>
    <row r="8" spans="1:23" ht="15" customHeight="1">
      <c r="A8" s="341" t="s">
        <v>236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</row>
    <row r="9" spans="1:23" ht="15" customHeight="1" thickBot="1">
      <c r="A9" s="342" t="s">
        <v>234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74"/>
    </row>
    <row r="10" spans="1:23" ht="12.95" customHeight="1" thickTop="1" thickBot="1">
      <c r="E10" s="4"/>
      <c r="F10" s="4"/>
      <c r="G10" s="290" t="s">
        <v>2</v>
      </c>
      <c r="H10" s="291"/>
      <c r="I10" s="291"/>
      <c r="J10" s="291"/>
      <c r="K10" s="291"/>
      <c r="L10" s="291"/>
      <c r="M10" s="291"/>
      <c r="N10" s="292"/>
      <c r="O10" s="296" t="s">
        <v>3</v>
      </c>
      <c r="P10" s="297"/>
      <c r="Q10" s="297"/>
      <c r="R10" s="297"/>
      <c r="S10" s="5" t="s">
        <v>4</v>
      </c>
      <c r="T10" s="5"/>
      <c r="U10" s="5"/>
      <c r="V10" s="5"/>
    </row>
    <row r="11" spans="1:23" ht="16.5" customHeight="1" thickTop="1" thickBot="1">
      <c r="E11" s="4"/>
      <c r="F11" s="4"/>
      <c r="G11" s="293"/>
      <c r="H11" s="294"/>
      <c r="I11" s="294"/>
      <c r="J11" s="294"/>
      <c r="K11" s="294"/>
      <c r="L11" s="294"/>
      <c r="M11" s="294"/>
      <c r="N11" s="295"/>
      <c r="O11" s="5" t="s">
        <v>7</v>
      </c>
      <c r="P11" s="5"/>
      <c r="Q11" s="5" t="s">
        <v>8</v>
      </c>
      <c r="R11" s="5"/>
      <c r="S11" s="5" t="s">
        <v>9</v>
      </c>
      <c r="T11" s="5"/>
      <c r="U11" s="5" t="s">
        <v>10</v>
      </c>
      <c r="V11" s="5"/>
    </row>
    <row r="12" spans="1:23" s="76" customFormat="1" ht="140.25" customHeight="1" thickTop="1" thickBot="1">
      <c r="A12" s="7" t="s">
        <v>13</v>
      </c>
      <c r="B12" s="8" t="s">
        <v>14</v>
      </c>
      <c r="C12" s="9" t="s">
        <v>15</v>
      </c>
      <c r="D12" s="97" t="s">
        <v>17</v>
      </c>
      <c r="E12" s="97" t="s">
        <v>18</v>
      </c>
      <c r="F12" s="97" t="s">
        <v>16</v>
      </c>
      <c r="G12" s="97" t="s">
        <v>19</v>
      </c>
      <c r="H12" s="95" t="s">
        <v>20</v>
      </c>
      <c r="I12" s="96" t="s">
        <v>21</v>
      </c>
      <c r="J12" s="96" t="s">
        <v>22</v>
      </c>
      <c r="K12" s="96" t="s">
        <v>23</v>
      </c>
      <c r="L12" s="96" t="s">
        <v>24</v>
      </c>
      <c r="M12" s="180" t="s">
        <v>170</v>
      </c>
      <c r="N12" s="98" t="s">
        <v>26</v>
      </c>
      <c r="O12" s="95" t="s">
        <v>27</v>
      </c>
      <c r="P12" s="99" t="s">
        <v>28</v>
      </c>
      <c r="Q12" s="95" t="s">
        <v>27</v>
      </c>
      <c r="R12" s="99" t="s">
        <v>28</v>
      </c>
      <c r="S12" s="95" t="s">
        <v>27</v>
      </c>
      <c r="T12" s="99" t="s">
        <v>28</v>
      </c>
      <c r="U12" s="95" t="s">
        <v>27</v>
      </c>
      <c r="V12" s="99" t="s">
        <v>28</v>
      </c>
    </row>
    <row r="13" spans="1:23" s="72" customFormat="1" ht="16.5" thickTop="1" thickBot="1">
      <c r="A13" s="73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  <c r="T13" s="73">
        <v>20</v>
      </c>
      <c r="U13" s="73">
        <v>21</v>
      </c>
      <c r="V13" s="73">
        <v>22</v>
      </c>
    </row>
    <row r="14" spans="1:23" s="77" customFormat="1" ht="17.100000000000001" customHeight="1" thickTop="1" thickBot="1">
      <c r="A14" s="323" t="s">
        <v>66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</row>
    <row r="15" spans="1:23" ht="38.1" customHeight="1" thickTop="1">
      <c r="A15" s="18">
        <v>1</v>
      </c>
      <c r="B15" s="230" t="s">
        <v>123</v>
      </c>
      <c r="C15" s="207" t="s">
        <v>195</v>
      </c>
      <c r="D15" s="10">
        <v>1</v>
      </c>
      <c r="E15" s="105"/>
      <c r="F15" s="198">
        <v>3</v>
      </c>
      <c r="G15" s="168">
        <v>30</v>
      </c>
      <c r="H15" s="61"/>
      <c r="I15" s="90"/>
      <c r="J15" s="106"/>
      <c r="K15" s="90"/>
      <c r="L15" s="90">
        <v>30</v>
      </c>
      <c r="M15" s="90"/>
      <c r="N15" s="90"/>
      <c r="O15" s="61"/>
      <c r="P15" s="59">
        <v>30</v>
      </c>
      <c r="Q15" s="61"/>
      <c r="R15" s="59"/>
      <c r="S15" s="61"/>
      <c r="T15" s="59"/>
      <c r="U15" s="61"/>
      <c r="V15" s="59"/>
    </row>
    <row r="16" spans="1:23" ht="38.1" customHeight="1">
      <c r="A16" s="18">
        <v>2</v>
      </c>
      <c r="B16" s="231" t="s">
        <v>151</v>
      </c>
      <c r="C16" s="207" t="s">
        <v>196</v>
      </c>
      <c r="D16" s="14"/>
      <c r="E16" s="11">
        <v>2</v>
      </c>
      <c r="F16" s="200">
        <v>3</v>
      </c>
      <c r="G16" s="168">
        <v>15</v>
      </c>
      <c r="H16" s="17"/>
      <c r="I16" s="18"/>
      <c r="J16" s="19"/>
      <c r="K16" s="18"/>
      <c r="L16" s="18">
        <v>15</v>
      </c>
      <c r="M16" s="18"/>
      <c r="N16" s="18"/>
      <c r="O16" s="17"/>
      <c r="P16" s="20"/>
      <c r="Q16" s="17"/>
      <c r="R16" s="20">
        <v>15</v>
      </c>
      <c r="S16" s="17"/>
      <c r="T16" s="20"/>
      <c r="U16" s="17"/>
      <c r="V16" s="20"/>
    </row>
    <row r="17" spans="1:22" ht="38.1" customHeight="1">
      <c r="A17" s="18">
        <v>3</v>
      </c>
      <c r="B17" s="231" t="s">
        <v>71</v>
      </c>
      <c r="C17" s="208" t="s">
        <v>72</v>
      </c>
      <c r="D17" s="25"/>
      <c r="E17" s="24">
        <v>1</v>
      </c>
      <c r="F17" s="196">
        <v>1</v>
      </c>
      <c r="G17" s="168">
        <v>3</v>
      </c>
      <c r="H17" s="27">
        <v>3</v>
      </c>
      <c r="I17" s="28"/>
      <c r="J17" s="18"/>
      <c r="K17" s="28"/>
      <c r="L17" s="28"/>
      <c r="M17" s="28"/>
      <c r="N17" s="28"/>
      <c r="O17" s="27">
        <v>3</v>
      </c>
      <c r="P17" s="29"/>
      <c r="Q17" s="27"/>
      <c r="R17" s="29"/>
      <c r="S17" s="27"/>
      <c r="T17" s="29"/>
      <c r="U17" s="27"/>
      <c r="V17" s="29"/>
    </row>
    <row r="18" spans="1:22" ht="16.5" customHeight="1">
      <c r="A18" s="18">
        <v>4</v>
      </c>
      <c r="B18" s="231" t="s">
        <v>67</v>
      </c>
      <c r="C18" s="208" t="s">
        <v>68</v>
      </c>
      <c r="D18" s="25"/>
      <c r="E18" s="24">
        <v>2</v>
      </c>
      <c r="F18" s="196">
        <v>1</v>
      </c>
      <c r="G18" s="168">
        <v>6</v>
      </c>
      <c r="H18" s="27">
        <v>6</v>
      </c>
      <c r="I18" s="28"/>
      <c r="J18" s="18"/>
      <c r="K18" s="28"/>
      <c r="L18" s="28"/>
      <c r="M18" s="28"/>
      <c r="N18" s="28"/>
      <c r="O18" s="27"/>
      <c r="P18" s="29"/>
      <c r="Q18" s="27">
        <v>6</v>
      </c>
      <c r="R18" s="29"/>
      <c r="S18" s="27"/>
      <c r="T18" s="29"/>
      <c r="U18" s="27"/>
      <c r="V18" s="29"/>
    </row>
    <row r="19" spans="1:22" ht="17.100000000000001" customHeight="1" thickBot="1">
      <c r="A19" s="18">
        <v>5</v>
      </c>
      <c r="B19" s="231" t="s">
        <v>73</v>
      </c>
      <c r="C19" s="209" t="s">
        <v>74</v>
      </c>
      <c r="D19" s="14"/>
      <c r="E19" s="11">
        <v>2</v>
      </c>
      <c r="F19" s="196">
        <v>3</v>
      </c>
      <c r="G19" s="168">
        <v>16</v>
      </c>
      <c r="H19" s="17">
        <v>8</v>
      </c>
      <c r="I19" s="18">
        <v>8</v>
      </c>
      <c r="J19" s="19"/>
      <c r="K19" s="18"/>
      <c r="L19" s="18"/>
      <c r="M19" s="18"/>
      <c r="N19" s="18"/>
      <c r="O19" s="17"/>
      <c r="P19" s="20"/>
      <c r="Q19" s="17">
        <v>8</v>
      </c>
      <c r="R19" s="20">
        <v>8</v>
      </c>
      <c r="S19" s="17"/>
      <c r="T19" s="20"/>
      <c r="U19" s="17"/>
      <c r="V19" s="20"/>
    </row>
    <row r="20" spans="1:22" s="77" customFormat="1" ht="17.100000000000001" customHeight="1" thickTop="1" thickBot="1">
      <c r="A20" s="312" t="s">
        <v>19</v>
      </c>
      <c r="B20" s="336"/>
      <c r="C20" s="336"/>
      <c r="D20" s="336"/>
      <c r="E20" s="337"/>
      <c r="F20" s="197">
        <v>11</v>
      </c>
      <c r="G20" s="169">
        <v>70</v>
      </c>
      <c r="H20" s="170">
        <v>17</v>
      </c>
      <c r="I20" s="171">
        <v>8</v>
      </c>
      <c r="J20" s="171">
        <v>0</v>
      </c>
      <c r="K20" s="171">
        <v>0</v>
      </c>
      <c r="L20" s="171">
        <v>45</v>
      </c>
      <c r="M20" s="171">
        <v>0</v>
      </c>
      <c r="N20" s="172">
        <v>0</v>
      </c>
      <c r="O20" s="170">
        <v>3</v>
      </c>
      <c r="P20" s="172">
        <v>30</v>
      </c>
      <c r="Q20" s="170">
        <v>14</v>
      </c>
      <c r="R20" s="172">
        <v>23</v>
      </c>
      <c r="S20" s="170">
        <v>0</v>
      </c>
      <c r="T20" s="175">
        <v>0</v>
      </c>
      <c r="U20" s="170">
        <v>0</v>
      </c>
      <c r="V20" s="172">
        <v>0</v>
      </c>
    </row>
    <row r="21" spans="1:22" s="77" customFormat="1" ht="17.100000000000001" customHeight="1" thickTop="1" thickBot="1">
      <c r="A21" s="193" t="s">
        <v>174</v>
      </c>
      <c r="B21" s="194"/>
      <c r="C21" s="194"/>
      <c r="D21" s="194"/>
      <c r="E21" s="194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6"/>
      <c r="U21" s="185"/>
      <c r="V21" s="187"/>
    </row>
    <row r="22" spans="1:22" s="77" customFormat="1" ht="17.100000000000001" customHeight="1" thickTop="1">
      <c r="A22" s="10" t="s">
        <v>177</v>
      </c>
      <c r="B22" s="163" t="s">
        <v>175</v>
      </c>
      <c r="C22" s="207" t="s">
        <v>182</v>
      </c>
      <c r="D22" s="14"/>
      <c r="E22" s="11">
        <v>2</v>
      </c>
      <c r="F22" s="202">
        <v>2</v>
      </c>
      <c r="G22" s="168">
        <v>16</v>
      </c>
      <c r="H22" s="17">
        <v>16</v>
      </c>
      <c r="I22" s="18"/>
      <c r="J22" s="19"/>
      <c r="K22" s="18"/>
      <c r="L22" s="18"/>
      <c r="M22" s="18"/>
      <c r="N22" s="18"/>
      <c r="O22" s="17"/>
      <c r="P22" s="20"/>
      <c r="Q22" s="17">
        <v>16</v>
      </c>
      <c r="R22" s="20"/>
      <c r="S22" s="17"/>
      <c r="T22" s="20"/>
      <c r="U22" s="17"/>
      <c r="V22" s="20"/>
    </row>
    <row r="23" spans="1:22" s="77" customFormat="1" ht="17.100000000000001" customHeight="1" thickBot="1">
      <c r="A23" s="11" t="s">
        <v>178</v>
      </c>
      <c r="B23" s="164" t="s">
        <v>176</v>
      </c>
      <c r="C23" s="207" t="s">
        <v>183</v>
      </c>
      <c r="D23" s="14"/>
      <c r="E23" s="11">
        <v>3</v>
      </c>
      <c r="F23" s="196">
        <v>2</v>
      </c>
      <c r="G23" s="168">
        <v>8</v>
      </c>
      <c r="H23" s="17">
        <v>8</v>
      </c>
      <c r="I23" s="18"/>
      <c r="J23" s="19"/>
      <c r="K23" s="18"/>
      <c r="L23" s="18"/>
      <c r="M23" s="18"/>
      <c r="N23" s="18"/>
      <c r="O23" s="17"/>
      <c r="P23" s="20"/>
      <c r="Q23" s="17"/>
      <c r="R23" s="20"/>
      <c r="S23" s="17">
        <v>8</v>
      </c>
      <c r="T23" s="20"/>
      <c r="U23" s="17"/>
      <c r="V23" s="20"/>
    </row>
    <row r="24" spans="1:22" s="77" customFormat="1" ht="17.100000000000001" customHeight="1" thickTop="1" thickBot="1">
      <c r="A24" s="73" t="s">
        <v>179</v>
      </c>
      <c r="B24" s="229" t="s">
        <v>69</v>
      </c>
      <c r="C24" s="210" t="s">
        <v>70</v>
      </c>
      <c r="D24" s="14"/>
      <c r="E24" s="11">
        <v>4</v>
      </c>
      <c r="F24" s="204">
        <v>2</v>
      </c>
      <c r="G24" s="168">
        <v>8</v>
      </c>
      <c r="H24" s="17">
        <v>8</v>
      </c>
      <c r="I24" s="18"/>
      <c r="J24" s="19"/>
      <c r="K24" s="18"/>
      <c r="L24" s="18"/>
      <c r="M24" s="18"/>
      <c r="N24" s="18"/>
      <c r="O24" s="17"/>
      <c r="P24" s="20"/>
      <c r="Q24" s="17"/>
      <c r="R24" s="20"/>
      <c r="S24" s="17"/>
      <c r="T24" s="20"/>
      <c r="U24" s="17">
        <v>8</v>
      </c>
      <c r="V24" s="20"/>
    </row>
    <row r="25" spans="1:22" s="77" customFormat="1" ht="17.100000000000001" customHeight="1" thickTop="1" thickBot="1">
      <c r="A25" s="304" t="s">
        <v>19</v>
      </c>
      <c r="B25" s="336"/>
      <c r="C25" s="336"/>
      <c r="D25" s="336"/>
      <c r="E25" s="337"/>
      <c r="F25" s="197">
        <f>SUM(F22:F24)</f>
        <v>6</v>
      </c>
      <c r="G25" s="169">
        <v>32</v>
      </c>
      <c r="H25" s="169">
        <v>32</v>
      </c>
      <c r="I25" s="169">
        <v>0</v>
      </c>
      <c r="J25" s="169">
        <v>0</v>
      </c>
      <c r="K25" s="169">
        <v>0</v>
      </c>
      <c r="L25" s="169"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16</v>
      </c>
      <c r="R25" s="169">
        <v>0</v>
      </c>
      <c r="S25" s="169">
        <v>8</v>
      </c>
      <c r="T25" s="169">
        <v>0</v>
      </c>
      <c r="U25" s="169">
        <v>8</v>
      </c>
      <c r="V25" s="169">
        <v>0</v>
      </c>
    </row>
    <row r="26" spans="1:22" ht="17.100000000000001" customHeight="1" thickTop="1" thickBot="1">
      <c r="A26" s="313" t="s">
        <v>75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</row>
    <row r="27" spans="1:22" ht="24.75" customHeight="1" thickTop="1">
      <c r="A27" s="10">
        <v>7</v>
      </c>
      <c r="B27" s="211" t="s">
        <v>162</v>
      </c>
      <c r="C27" s="183" t="s">
        <v>197</v>
      </c>
      <c r="D27" s="10">
        <v>1</v>
      </c>
      <c r="E27" s="57"/>
      <c r="F27" s="198">
        <v>4</v>
      </c>
      <c r="G27" s="168">
        <v>24</v>
      </c>
      <c r="H27" s="61">
        <v>8</v>
      </c>
      <c r="I27" s="90">
        <v>16</v>
      </c>
      <c r="J27" s="90"/>
      <c r="K27" s="90"/>
      <c r="L27" s="90"/>
      <c r="M27" s="90"/>
      <c r="N27" s="90"/>
      <c r="O27" s="61">
        <v>8</v>
      </c>
      <c r="P27" s="59">
        <v>16</v>
      </c>
      <c r="Q27" s="61"/>
      <c r="R27" s="59"/>
      <c r="S27" s="61"/>
      <c r="T27" s="59"/>
      <c r="U27" s="61"/>
      <c r="V27" s="59"/>
    </row>
    <row r="28" spans="1:22" ht="17.100000000000001" customHeight="1" thickBot="1">
      <c r="A28" s="11">
        <v>8</v>
      </c>
      <c r="B28" s="167" t="s">
        <v>76</v>
      </c>
      <c r="C28" s="160" t="s">
        <v>77</v>
      </c>
      <c r="D28" s="11">
        <v>1</v>
      </c>
      <c r="E28" s="14"/>
      <c r="F28" s="201">
        <v>6</v>
      </c>
      <c r="G28" s="168">
        <v>32</v>
      </c>
      <c r="H28" s="17">
        <v>16</v>
      </c>
      <c r="I28" s="18">
        <v>16</v>
      </c>
      <c r="J28" s="19"/>
      <c r="K28" s="18"/>
      <c r="L28" s="18"/>
      <c r="M28" s="18"/>
      <c r="N28" s="18"/>
      <c r="O28" s="17">
        <v>16</v>
      </c>
      <c r="P28" s="20">
        <v>16</v>
      </c>
      <c r="Q28" s="17"/>
      <c r="R28" s="20"/>
      <c r="S28" s="17"/>
      <c r="T28" s="20"/>
      <c r="U28" s="17"/>
      <c r="V28" s="20"/>
    </row>
    <row r="29" spans="1:22" ht="24.75" customHeight="1" thickTop="1">
      <c r="A29" s="10">
        <v>9</v>
      </c>
      <c r="B29" s="212" t="s">
        <v>160</v>
      </c>
      <c r="C29" s="181" t="s">
        <v>198</v>
      </c>
      <c r="D29" s="11">
        <v>1</v>
      </c>
      <c r="E29" s="14"/>
      <c r="F29" s="200">
        <v>4</v>
      </c>
      <c r="G29" s="168">
        <v>24</v>
      </c>
      <c r="H29" s="17">
        <v>8</v>
      </c>
      <c r="I29" s="18">
        <v>16</v>
      </c>
      <c r="J29" s="19"/>
      <c r="K29" s="18"/>
      <c r="L29" s="18"/>
      <c r="M29" s="18"/>
      <c r="N29" s="18"/>
      <c r="O29" s="17">
        <v>8</v>
      </c>
      <c r="P29" s="20">
        <v>16</v>
      </c>
      <c r="Q29" s="17"/>
      <c r="R29" s="20"/>
      <c r="S29" s="17"/>
      <c r="T29" s="20"/>
      <c r="U29" s="17"/>
      <c r="V29" s="20"/>
    </row>
    <row r="30" spans="1:22" ht="24.75" customHeight="1" thickBot="1">
      <c r="A30" s="11">
        <v>10</v>
      </c>
      <c r="B30" s="167" t="s">
        <v>78</v>
      </c>
      <c r="C30" s="160" t="s">
        <v>79</v>
      </c>
      <c r="D30" s="11">
        <v>2</v>
      </c>
      <c r="E30" s="15"/>
      <c r="F30" s="201">
        <v>6</v>
      </c>
      <c r="G30" s="168">
        <v>32</v>
      </c>
      <c r="H30" s="17">
        <v>16</v>
      </c>
      <c r="I30" s="18">
        <v>16</v>
      </c>
      <c r="J30" s="19"/>
      <c r="K30" s="18"/>
      <c r="L30" s="18"/>
      <c r="M30" s="18"/>
      <c r="N30" s="18"/>
      <c r="O30" s="17"/>
      <c r="P30" s="20"/>
      <c r="Q30" s="17">
        <v>16</v>
      </c>
      <c r="R30" s="20">
        <v>16</v>
      </c>
      <c r="S30" s="17"/>
      <c r="T30" s="20"/>
      <c r="U30" s="17"/>
      <c r="V30" s="20"/>
    </row>
    <row r="31" spans="1:22" ht="24.75" customHeight="1" thickTop="1">
      <c r="A31" s="10">
        <v>11</v>
      </c>
      <c r="B31" s="212" t="s">
        <v>158</v>
      </c>
      <c r="C31" s="181" t="s">
        <v>199</v>
      </c>
      <c r="D31" s="11">
        <v>2</v>
      </c>
      <c r="E31" s="14"/>
      <c r="F31" s="200">
        <v>4</v>
      </c>
      <c r="G31" s="168">
        <v>24</v>
      </c>
      <c r="H31" s="17">
        <v>8</v>
      </c>
      <c r="I31" s="18">
        <v>16</v>
      </c>
      <c r="J31" s="18"/>
      <c r="K31" s="18"/>
      <c r="L31" s="18"/>
      <c r="M31" s="18"/>
      <c r="N31" s="18"/>
      <c r="O31" s="17"/>
      <c r="P31" s="20"/>
      <c r="Q31" s="17">
        <v>8</v>
      </c>
      <c r="R31" s="20">
        <v>16</v>
      </c>
      <c r="S31" s="17"/>
      <c r="T31" s="20"/>
      <c r="U31" s="17"/>
      <c r="V31" s="20"/>
    </row>
    <row r="32" spans="1:22" ht="24.75" customHeight="1" thickBot="1">
      <c r="A32" s="11">
        <v>12</v>
      </c>
      <c r="B32" s="212" t="s">
        <v>159</v>
      </c>
      <c r="C32" s="182" t="s">
        <v>200</v>
      </c>
      <c r="D32" s="39">
        <v>3</v>
      </c>
      <c r="E32" s="40"/>
      <c r="F32" s="200">
        <v>4</v>
      </c>
      <c r="G32" s="168">
        <v>24</v>
      </c>
      <c r="H32" s="42">
        <v>8</v>
      </c>
      <c r="I32" s="43">
        <v>16</v>
      </c>
      <c r="J32" s="19"/>
      <c r="K32" s="43"/>
      <c r="L32" s="43"/>
      <c r="M32" s="43"/>
      <c r="N32" s="43"/>
      <c r="O32" s="42"/>
      <c r="P32" s="44"/>
      <c r="Q32" s="42"/>
      <c r="R32" s="44"/>
      <c r="S32" s="42">
        <v>8</v>
      </c>
      <c r="T32" s="44">
        <v>16</v>
      </c>
      <c r="U32" s="42"/>
      <c r="V32" s="44"/>
    </row>
    <row r="33" spans="1:22" ht="29.25" customHeight="1" thickTop="1" thickBot="1">
      <c r="A33" s="10">
        <v>13</v>
      </c>
      <c r="B33" s="167" t="s">
        <v>161</v>
      </c>
      <c r="C33" s="184" t="s">
        <v>201</v>
      </c>
      <c r="D33" s="11">
        <v>3</v>
      </c>
      <c r="E33" s="14"/>
      <c r="F33" s="213">
        <v>4</v>
      </c>
      <c r="G33" s="168">
        <v>24</v>
      </c>
      <c r="H33" s="17">
        <v>8</v>
      </c>
      <c r="I33" s="18">
        <v>16</v>
      </c>
      <c r="J33" s="18"/>
      <c r="K33" s="18"/>
      <c r="L33" s="18"/>
      <c r="M33" s="18"/>
      <c r="N33" s="18"/>
      <c r="O33" s="17"/>
      <c r="P33" s="20"/>
      <c r="Q33" s="17"/>
      <c r="R33" s="20"/>
      <c r="S33" s="17">
        <v>8</v>
      </c>
      <c r="T33" s="20">
        <v>16</v>
      </c>
      <c r="U33" s="17"/>
      <c r="V33" s="20"/>
    </row>
    <row r="34" spans="1:22" s="77" customFormat="1" ht="17.100000000000001" customHeight="1" thickTop="1" thickBot="1">
      <c r="A34" s="304" t="s">
        <v>19</v>
      </c>
      <c r="B34" s="336"/>
      <c r="C34" s="336"/>
      <c r="D34" s="336"/>
      <c r="E34" s="337"/>
      <c r="F34" s="199">
        <v>32</v>
      </c>
      <c r="G34" s="169">
        <v>184</v>
      </c>
      <c r="H34" s="169">
        <v>72</v>
      </c>
      <c r="I34" s="169">
        <f t="shared" ref="I34" si="0">SUM(I27:I33)</f>
        <v>112</v>
      </c>
      <c r="J34" s="169">
        <v>0</v>
      </c>
      <c r="K34" s="169">
        <v>0</v>
      </c>
      <c r="L34" s="169">
        <v>0</v>
      </c>
      <c r="M34" s="169">
        <v>0</v>
      </c>
      <c r="N34" s="169">
        <v>0</v>
      </c>
      <c r="O34" s="169">
        <v>32</v>
      </c>
      <c r="P34" s="169">
        <v>48</v>
      </c>
      <c r="Q34" s="169">
        <v>24</v>
      </c>
      <c r="R34" s="169">
        <v>32</v>
      </c>
      <c r="S34" s="169">
        <v>16</v>
      </c>
      <c r="T34" s="169">
        <v>32</v>
      </c>
      <c r="U34" s="169">
        <v>0</v>
      </c>
      <c r="V34" s="169">
        <v>0</v>
      </c>
    </row>
    <row r="35" spans="1:22" ht="17.100000000000001" customHeight="1" thickTop="1" thickBot="1">
      <c r="A35" s="313" t="s">
        <v>80</v>
      </c>
      <c r="B35" s="324"/>
      <c r="C35" s="32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5"/>
    </row>
    <row r="36" spans="1:22" ht="17.100000000000001" customHeight="1" thickTop="1">
      <c r="A36" s="10">
        <v>14</v>
      </c>
      <c r="B36" s="214" t="s">
        <v>81</v>
      </c>
      <c r="C36" s="161" t="s">
        <v>82</v>
      </c>
      <c r="D36" s="57"/>
      <c r="E36" s="57">
        <v>1</v>
      </c>
      <c r="F36" s="198">
        <v>2</v>
      </c>
      <c r="G36" s="168">
        <v>16</v>
      </c>
      <c r="H36" s="61">
        <v>16</v>
      </c>
      <c r="I36" s="90"/>
      <c r="J36" s="90"/>
      <c r="K36" s="90"/>
      <c r="L36" s="117"/>
      <c r="M36" s="117"/>
      <c r="N36" s="59"/>
      <c r="O36" s="118">
        <v>16</v>
      </c>
      <c r="P36" s="91"/>
      <c r="Q36" s="61"/>
      <c r="R36" s="59"/>
      <c r="S36" s="61"/>
      <c r="T36" s="59"/>
      <c r="U36" s="61"/>
      <c r="V36" s="59"/>
    </row>
    <row r="37" spans="1:22" ht="24.75" customHeight="1">
      <c r="A37" s="11">
        <v>15</v>
      </c>
      <c r="B37" s="212" t="s">
        <v>166</v>
      </c>
      <c r="C37" s="181" t="s">
        <v>202</v>
      </c>
      <c r="D37" s="11">
        <v>2</v>
      </c>
      <c r="E37" s="11"/>
      <c r="F37" s="200">
        <v>2</v>
      </c>
      <c r="G37" s="168">
        <v>16</v>
      </c>
      <c r="H37" s="64">
        <v>16</v>
      </c>
      <c r="I37" s="18"/>
      <c r="J37" s="18"/>
      <c r="K37" s="18"/>
      <c r="L37" s="21"/>
      <c r="M37" s="21"/>
      <c r="N37" s="20"/>
      <c r="O37" s="17"/>
      <c r="P37" s="65"/>
      <c r="Q37" s="17">
        <v>16</v>
      </c>
      <c r="R37" s="20"/>
      <c r="S37" s="17"/>
      <c r="T37" s="20"/>
      <c r="U37" s="17"/>
      <c r="V37" s="20"/>
    </row>
    <row r="38" spans="1:22" ht="30" customHeight="1">
      <c r="A38" s="11">
        <v>16</v>
      </c>
      <c r="B38" s="167" t="s">
        <v>165</v>
      </c>
      <c r="C38" s="181" t="s">
        <v>203</v>
      </c>
      <c r="D38" s="11">
        <v>2</v>
      </c>
      <c r="E38" s="11"/>
      <c r="F38" s="200">
        <v>4</v>
      </c>
      <c r="G38" s="168">
        <v>24</v>
      </c>
      <c r="H38" s="64">
        <v>8</v>
      </c>
      <c r="I38" s="18">
        <v>16</v>
      </c>
      <c r="J38" s="18"/>
      <c r="K38" s="18"/>
      <c r="L38" s="21"/>
      <c r="M38" s="21"/>
      <c r="N38" s="20"/>
      <c r="O38" s="17"/>
      <c r="P38" s="65"/>
      <c r="Q38" s="64">
        <v>8</v>
      </c>
      <c r="R38" s="20">
        <v>16</v>
      </c>
      <c r="S38" s="64"/>
      <c r="T38" s="20"/>
      <c r="U38" s="17"/>
      <c r="V38" s="20"/>
    </row>
    <row r="39" spans="1:22" ht="30.75" customHeight="1" thickBot="1">
      <c r="A39" s="11">
        <v>17</v>
      </c>
      <c r="B39" s="167" t="s">
        <v>167</v>
      </c>
      <c r="C39" s="181" t="s">
        <v>204</v>
      </c>
      <c r="D39" s="14"/>
      <c r="E39" s="14">
        <v>4</v>
      </c>
      <c r="F39" s="200">
        <v>2</v>
      </c>
      <c r="G39" s="168">
        <v>16</v>
      </c>
      <c r="H39" s="64">
        <v>8</v>
      </c>
      <c r="I39" s="18">
        <v>8</v>
      </c>
      <c r="J39" s="18"/>
      <c r="K39" s="18"/>
      <c r="L39" s="21"/>
      <c r="M39" s="21"/>
      <c r="N39" s="20"/>
      <c r="O39" s="17"/>
      <c r="P39" s="65"/>
      <c r="Q39" s="64"/>
      <c r="R39" s="20"/>
      <c r="S39" s="64"/>
      <c r="T39" s="20"/>
      <c r="U39" s="17">
        <v>8</v>
      </c>
      <c r="V39" s="20">
        <v>8</v>
      </c>
    </row>
    <row r="40" spans="1:22" s="77" customFormat="1" ht="17.100000000000001" customHeight="1" thickTop="1" thickBot="1">
      <c r="A40" s="312" t="s">
        <v>19</v>
      </c>
      <c r="B40" s="343"/>
      <c r="C40" s="343"/>
      <c r="D40" s="343"/>
      <c r="E40" s="344"/>
      <c r="F40" s="197">
        <v>10</v>
      </c>
      <c r="G40" s="169">
        <v>72</v>
      </c>
      <c r="H40" s="169">
        <v>48</v>
      </c>
      <c r="I40" s="169">
        <v>24</v>
      </c>
      <c r="J40" s="169">
        <v>0</v>
      </c>
      <c r="K40" s="169">
        <v>0</v>
      </c>
      <c r="L40" s="169">
        <v>0</v>
      </c>
      <c r="M40" s="169">
        <v>0</v>
      </c>
      <c r="N40" s="169">
        <v>0</v>
      </c>
      <c r="O40" s="169">
        <v>16</v>
      </c>
      <c r="P40" s="169">
        <v>0</v>
      </c>
      <c r="Q40" s="169">
        <v>24</v>
      </c>
      <c r="R40" s="169">
        <v>16</v>
      </c>
      <c r="S40" s="169">
        <v>0</v>
      </c>
      <c r="T40" s="169">
        <v>0</v>
      </c>
      <c r="U40" s="169">
        <v>8</v>
      </c>
      <c r="V40" s="169">
        <v>8</v>
      </c>
    </row>
    <row r="41" spans="1:22" ht="17.100000000000001" customHeight="1" thickTop="1" thickBot="1">
      <c r="A41" s="313" t="s">
        <v>83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</row>
    <row r="42" spans="1:22" ht="25.5" customHeight="1" thickTop="1">
      <c r="A42" s="57" t="s">
        <v>131</v>
      </c>
      <c r="B42" s="211" t="s">
        <v>163</v>
      </c>
      <c r="C42" s="183" t="s">
        <v>205</v>
      </c>
      <c r="D42" s="57"/>
      <c r="E42" s="57">
        <v>2</v>
      </c>
      <c r="F42" s="198">
        <v>2</v>
      </c>
      <c r="G42" s="168">
        <v>16</v>
      </c>
      <c r="H42" s="61">
        <v>8</v>
      </c>
      <c r="I42" s="90">
        <v>8</v>
      </c>
      <c r="J42" s="90"/>
      <c r="K42" s="90"/>
      <c r="L42" s="117"/>
      <c r="M42" s="117"/>
      <c r="N42" s="59"/>
      <c r="O42" s="61"/>
      <c r="P42" s="59"/>
      <c r="Q42" s="61">
        <v>8</v>
      </c>
      <c r="R42" s="59">
        <v>8</v>
      </c>
      <c r="S42" s="61"/>
      <c r="T42" s="59"/>
      <c r="U42" s="61"/>
      <c r="V42" s="59"/>
    </row>
    <row r="43" spans="1:22" ht="25.5" customHeight="1">
      <c r="A43" s="14" t="s">
        <v>132</v>
      </c>
      <c r="B43" s="212" t="s">
        <v>164</v>
      </c>
      <c r="C43" s="181" t="s">
        <v>206</v>
      </c>
      <c r="D43" s="14"/>
      <c r="E43" s="14"/>
      <c r="F43" s="201"/>
      <c r="G43" s="168"/>
      <c r="H43" s="64"/>
      <c r="I43" s="18"/>
      <c r="J43" s="18"/>
      <c r="K43" s="18"/>
      <c r="L43" s="21"/>
      <c r="M43" s="21"/>
      <c r="N43" s="20"/>
      <c r="O43" s="17"/>
      <c r="P43" s="20"/>
      <c r="Q43" s="17"/>
      <c r="R43" s="20"/>
      <c r="S43" s="17"/>
      <c r="T43" s="20"/>
      <c r="U43" s="17"/>
      <c r="V43" s="20"/>
    </row>
    <row r="44" spans="1:22" ht="17.100000000000001" customHeight="1">
      <c r="A44" s="14" t="s">
        <v>133</v>
      </c>
      <c r="B44" s="167" t="s">
        <v>152</v>
      </c>
      <c r="C44" s="160" t="s">
        <v>84</v>
      </c>
      <c r="D44" s="14"/>
      <c r="E44" s="14">
        <v>3</v>
      </c>
      <c r="F44" s="201">
        <v>2</v>
      </c>
      <c r="G44" s="168">
        <v>16</v>
      </c>
      <c r="H44" s="64">
        <v>8</v>
      </c>
      <c r="I44" s="18">
        <v>8</v>
      </c>
      <c r="J44" s="18"/>
      <c r="K44" s="18"/>
      <c r="L44" s="21"/>
      <c r="M44" s="21"/>
      <c r="N44" s="20"/>
      <c r="O44" s="17"/>
      <c r="P44" s="20"/>
      <c r="Q44" s="17"/>
      <c r="R44" s="20"/>
      <c r="S44" s="17">
        <v>8</v>
      </c>
      <c r="T44" s="20">
        <v>8</v>
      </c>
      <c r="U44" s="17"/>
      <c r="V44" s="20"/>
    </row>
    <row r="45" spans="1:22" ht="17.100000000000001" customHeight="1">
      <c r="A45" s="14" t="s">
        <v>135</v>
      </c>
      <c r="B45" s="167" t="s">
        <v>85</v>
      </c>
      <c r="C45" s="160" t="s">
        <v>86</v>
      </c>
      <c r="D45" s="14"/>
      <c r="E45" s="14"/>
      <c r="F45" s="200"/>
      <c r="G45" s="168"/>
      <c r="H45" s="64"/>
      <c r="I45" s="18"/>
      <c r="J45" s="18"/>
      <c r="K45" s="18"/>
      <c r="L45" s="21"/>
      <c r="M45" s="21"/>
      <c r="N45" s="20"/>
      <c r="O45" s="64"/>
      <c r="P45" s="20"/>
      <c r="Q45" s="64"/>
      <c r="R45" s="20"/>
      <c r="S45" s="64"/>
      <c r="T45" s="20"/>
      <c r="U45" s="17"/>
      <c r="V45" s="20"/>
    </row>
    <row r="46" spans="1:22" ht="17.100000000000001" customHeight="1">
      <c r="A46" s="14" t="s">
        <v>137</v>
      </c>
      <c r="B46" s="167" t="s">
        <v>153</v>
      </c>
      <c r="C46" s="160" t="s">
        <v>87</v>
      </c>
      <c r="D46" s="14"/>
      <c r="E46" s="14">
        <v>4</v>
      </c>
      <c r="F46" s="200">
        <v>2</v>
      </c>
      <c r="G46" s="168">
        <v>16</v>
      </c>
      <c r="H46" s="64">
        <v>8</v>
      </c>
      <c r="I46" s="18">
        <v>8</v>
      </c>
      <c r="J46" s="18"/>
      <c r="K46" s="18"/>
      <c r="L46" s="21"/>
      <c r="M46" s="21"/>
      <c r="N46" s="20"/>
      <c r="O46" s="64"/>
      <c r="P46" s="20"/>
      <c r="Q46" s="64"/>
      <c r="R46" s="20"/>
      <c r="S46" s="64"/>
      <c r="T46" s="20"/>
      <c r="U46" s="17">
        <v>8</v>
      </c>
      <c r="V46" s="20">
        <v>8</v>
      </c>
    </row>
    <row r="47" spans="1:22" ht="17.100000000000001" customHeight="1">
      <c r="A47" s="14" t="s">
        <v>139</v>
      </c>
      <c r="B47" s="215" t="s">
        <v>88</v>
      </c>
      <c r="C47" s="160" t="s">
        <v>89</v>
      </c>
      <c r="D47" s="14"/>
      <c r="E47" s="14"/>
      <c r="F47" s="200"/>
      <c r="G47" s="168"/>
      <c r="H47" s="64"/>
      <c r="I47" s="18"/>
      <c r="J47" s="18"/>
      <c r="K47" s="18"/>
      <c r="L47" s="21"/>
      <c r="M47" s="21"/>
      <c r="N47" s="29"/>
      <c r="O47" s="17"/>
      <c r="P47" s="20"/>
      <c r="Q47" s="17"/>
      <c r="R47" s="20"/>
      <c r="S47" s="17"/>
      <c r="T47" s="20"/>
      <c r="U47" s="17"/>
      <c r="V47" s="20"/>
    </row>
    <row r="48" spans="1:22" ht="17.100000000000001" customHeight="1" thickBot="1">
      <c r="A48" s="14" t="s">
        <v>141</v>
      </c>
      <c r="B48" s="167" t="s">
        <v>156</v>
      </c>
      <c r="C48" s="179" t="s">
        <v>169</v>
      </c>
      <c r="D48" s="14"/>
      <c r="E48" s="14">
        <v>4</v>
      </c>
      <c r="F48" s="200">
        <v>2</v>
      </c>
      <c r="G48" s="168">
        <v>8</v>
      </c>
      <c r="H48" s="64"/>
      <c r="I48" s="18"/>
      <c r="J48" s="18">
        <v>8</v>
      </c>
      <c r="K48" s="18"/>
      <c r="L48" s="21"/>
      <c r="M48" s="21"/>
      <c r="N48" s="20"/>
      <c r="O48" s="17"/>
      <c r="P48" s="20"/>
      <c r="Q48" s="17"/>
      <c r="R48" s="20"/>
      <c r="S48" s="17"/>
      <c r="T48" s="20"/>
      <c r="U48" s="17"/>
      <c r="V48" s="20">
        <v>8</v>
      </c>
    </row>
    <row r="49" spans="1:22" s="77" customFormat="1" ht="17.100000000000001" customHeight="1" thickTop="1" thickBot="1">
      <c r="A49" s="304" t="s">
        <v>19</v>
      </c>
      <c r="B49" s="336"/>
      <c r="C49" s="336"/>
      <c r="D49" s="336"/>
      <c r="E49" s="337"/>
      <c r="F49" s="187">
        <v>8</v>
      </c>
      <c r="G49" s="169">
        <v>56</v>
      </c>
      <c r="H49" s="169">
        <v>24</v>
      </c>
      <c r="I49" s="169">
        <v>24</v>
      </c>
      <c r="J49" s="169">
        <v>8</v>
      </c>
      <c r="K49" s="169">
        <v>0</v>
      </c>
      <c r="L49" s="169">
        <v>0</v>
      </c>
      <c r="M49" s="169">
        <v>0</v>
      </c>
      <c r="N49" s="169">
        <v>0</v>
      </c>
      <c r="O49" s="169">
        <v>0</v>
      </c>
      <c r="P49" s="169">
        <v>0</v>
      </c>
      <c r="Q49" s="169">
        <v>8</v>
      </c>
      <c r="R49" s="169">
        <v>8</v>
      </c>
      <c r="S49" s="169">
        <v>8</v>
      </c>
      <c r="T49" s="169">
        <v>8</v>
      </c>
      <c r="U49" s="169">
        <v>8</v>
      </c>
      <c r="V49" s="169">
        <v>16</v>
      </c>
    </row>
    <row r="50" spans="1:22" ht="17.100000000000001" customHeight="1" thickTop="1" thickBot="1">
      <c r="A50" s="313" t="s">
        <v>90</v>
      </c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</row>
    <row r="51" spans="1:22" ht="51" customHeight="1" thickTop="1">
      <c r="A51" s="39">
        <v>22</v>
      </c>
      <c r="B51" s="257" t="s">
        <v>91</v>
      </c>
      <c r="C51" s="182" t="s">
        <v>227</v>
      </c>
      <c r="D51" s="40"/>
      <c r="E51" s="39">
        <v>2</v>
      </c>
      <c r="F51" s="258">
        <v>3</v>
      </c>
      <c r="G51" s="168">
        <v>16</v>
      </c>
      <c r="H51" s="42"/>
      <c r="I51" s="43"/>
      <c r="J51" s="43"/>
      <c r="K51" s="43"/>
      <c r="L51" s="43"/>
      <c r="M51" s="43">
        <v>16</v>
      </c>
      <c r="N51" s="43"/>
      <c r="O51" s="42"/>
      <c r="P51" s="44"/>
      <c r="Q51" s="42"/>
      <c r="R51" s="44">
        <v>16</v>
      </c>
      <c r="S51" s="42"/>
      <c r="T51" s="60"/>
      <c r="U51" s="42"/>
      <c r="V51" s="44"/>
    </row>
    <row r="52" spans="1:22" ht="51" customHeight="1">
      <c r="A52" s="11">
        <v>23</v>
      </c>
      <c r="B52" s="259" t="s">
        <v>92</v>
      </c>
      <c r="C52" s="181" t="s">
        <v>228</v>
      </c>
      <c r="D52" s="14"/>
      <c r="E52" s="11">
        <v>3</v>
      </c>
      <c r="F52" s="65">
        <v>3</v>
      </c>
      <c r="G52" s="168">
        <v>16</v>
      </c>
      <c r="H52" s="17"/>
      <c r="I52" s="18"/>
      <c r="J52" s="18"/>
      <c r="K52" s="18"/>
      <c r="L52" s="18"/>
      <c r="M52" s="18">
        <v>16</v>
      </c>
      <c r="N52" s="18"/>
      <c r="O52" s="17"/>
      <c r="P52" s="20"/>
      <c r="Q52" s="17"/>
      <c r="R52" s="20"/>
      <c r="S52" s="17"/>
      <c r="T52" s="67">
        <v>16</v>
      </c>
      <c r="U52" s="17"/>
      <c r="V52" s="20"/>
    </row>
    <row r="53" spans="1:22" ht="51" customHeight="1" thickBot="1">
      <c r="A53" s="68">
        <v>24</v>
      </c>
      <c r="B53" s="259" t="s">
        <v>93</v>
      </c>
      <c r="C53" s="181" t="s">
        <v>229</v>
      </c>
      <c r="D53" s="14"/>
      <c r="E53" s="11">
        <v>4</v>
      </c>
      <c r="F53" s="65">
        <v>3</v>
      </c>
      <c r="G53" s="168">
        <v>16</v>
      </c>
      <c r="H53" s="17"/>
      <c r="I53" s="18"/>
      <c r="J53" s="18"/>
      <c r="K53" s="18"/>
      <c r="L53" s="18"/>
      <c r="M53" s="18">
        <v>16</v>
      </c>
      <c r="N53" s="18"/>
      <c r="O53" s="17"/>
      <c r="P53" s="20"/>
      <c r="Q53" s="17"/>
      <c r="R53" s="20"/>
      <c r="S53" s="17"/>
      <c r="T53" s="67"/>
      <c r="U53" s="17"/>
      <c r="V53" s="20">
        <v>16</v>
      </c>
    </row>
    <row r="54" spans="1:22" s="77" customFormat="1" ht="17.100000000000001" customHeight="1" thickTop="1" thickBot="1">
      <c r="A54" s="304" t="s">
        <v>19</v>
      </c>
      <c r="B54" s="336"/>
      <c r="C54" s="336"/>
      <c r="D54" s="336"/>
      <c r="E54" s="337"/>
      <c r="F54" s="187">
        <v>9</v>
      </c>
      <c r="G54" s="169">
        <v>48</v>
      </c>
      <c r="H54" s="170">
        <v>0</v>
      </c>
      <c r="I54" s="171">
        <v>0</v>
      </c>
      <c r="J54" s="171">
        <v>0</v>
      </c>
      <c r="K54" s="171">
        <v>0</v>
      </c>
      <c r="L54" s="171">
        <v>0</v>
      </c>
      <c r="M54" s="171">
        <v>48</v>
      </c>
      <c r="N54" s="172">
        <v>0</v>
      </c>
      <c r="O54" s="170">
        <v>0</v>
      </c>
      <c r="P54" s="172">
        <v>0</v>
      </c>
      <c r="Q54" s="170">
        <v>0</v>
      </c>
      <c r="R54" s="172">
        <v>16</v>
      </c>
      <c r="S54" s="170">
        <v>0</v>
      </c>
      <c r="T54" s="172">
        <v>16</v>
      </c>
      <c r="U54" s="170">
        <v>0</v>
      </c>
      <c r="V54" s="172">
        <v>16</v>
      </c>
    </row>
    <row r="55" spans="1:22" ht="17.100000000000001" customHeight="1" thickTop="1">
      <c r="A55" s="309" t="s">
        <v>94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</row>
    <row r="56" spans="1:22" ht="17.100000000000001" customHeight="1" thickBot="1">
      <c r="A56" s="327" t="s">
        <v>95</v>
      </c>
      <c r="B56" s="328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</row>
    <row r="57" spans="1:22" ht="17.100000000000001" customHeight="1" thickTop="1">
      <c r="A57" s="10">
        <v>25</v>
      </c>
      <c r="B57" s="167" t="s">
        <v>96</v>
      </c>
      <c r="C57" s="161" t="s">
        <v>97</v>
      </c>
      <c r="D57" s="57"/>
      <c r="E57" s="10">
        <v>3</v>
      </c>
      <c r="F57" s="10">
        <v>2</v>
      </c>
      <c r="G57" s="168">
        <v>16</v>
      </c>
      <c r="H57" s="61">
        <v>8</v>
      </c>
      <c r="I57" s="90">
        <v>8</v>
      </c>
      <c r="J57" s="90"/>
      <c r="K57" s="90"/>
      <c r="L57" s="90"/>
      <c r="M57" s="90"/>
      <c r="N57" s="90"/>
      <c r="O57" s="61"/>
      <c r="P57" s="59"/>
      <c r="Q57" s="61"/>
      <c r="R57" s="59"/>
      <c r="S57" s="61">
        <v>8</v>
      </c>
      <c r="T57" s="91">
        <v>8</v>
      </c>
      <c r="U57" s="61"/>
      <c r="V57" s="59"/>
    </row>
    <row r="58" spans="1:22" ht="17.100000000000001" customHeight="1">
      <c r="A58" s="11">
        <v>26</v>
      </c>
      <c r="B58" s="167" t="s">
        <v>98</v>
      </c>
      <c r="C58" s="160" t="s">
        <v>99</v>
      </c>
      <c r="D58" s="14"/>
      <c r="E58" s="11">
        <v>3</v>
      </c>
      <c r="F58" s="11">
        <v>2</v>
      </c>
      <c r="G58" s="168">
        <v>16</v>
      </c>
      <c r="H58" s="17">
        <v>16</v>
      </c>
      <c r="I58" s="18"/>
      <c r="J58" s="18"/>
      <c r="K58" s="18"/>
      <c r="L58" s="18"/>
      <c r="M58" s="18"/>
      <c r="N58" s="18"/>
      <c r="O58" s="17"/>
      <c r="P58" s="20"/>
      <c r="Q58" s="17"/>
      <c r="R58" s="20"/>
      <c r="S58" s="17">
        <v>16</v>
      </c>
      <c r="T58" s="67"/>
      <c r="U58" s="17"/>
      <c r="V58" s="20"/>
    </row>
    <row r="59" spans="1:22" ht="17.100000000000001" customHeight="1">
      <c r="A59" s="11">
        <v>27</v>
      </c>
      <c r="B59" s="167" t="s">
        <v>100</v>
      </c>
      <c r="C59" s="160" t="s">
        <v>101</v>
      </c>
      <c r="D59" s="14"/>
      <c r="E59" s="11">
        <v>4</v>
      </c>
      <c r="F59" s="11">
        <v>2</v>
      </c>
      <c r="G59" s="168">
        <v>16</v>
      </c>
      <c r="H59" s="17"/>
      <c r="I59" s="18">
        <v>16</v>
      </c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>
        <v>16</v>
      </c>
    </row>
    <row r="60" spans="1:22" ht="17.100000000000001" customHeight="1">
      <c r="A60" s="11">
        <v>28</v>
      </c>
      <c r="B60" s="167" t="s">
        <v>102</v>
      </c>
      <c r="C60" s="160" t="s">
        <v>103</v>
      </c>
      <c r="D60" s="14"/>
      <c r="E60" s="11">
        <v>4</v>
      </c>
      <c r="F60" s="11">
        <v>2</v>
      </c>
      <c r="G60" s="168">
        <v>16</v>
      </c>
      <c r="H60" s="17">
        <v>8</v>
      </c>
      <c r="I60" s="18">
        <v>8</v>
      </c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>
        <v>8</v>
      </c>
      <c r="V60" s="20">
        <v>8</v>
      </c>
    </row>
    <row r="61" spans="1:22" ht="17.100000000000001" customHeight="1" thickBot="1">
      <c r="A61" s="11">
        <v>29</v>
      </c>
      <c r="B61" s="167" t="s">
        <v>104</v>
      </c>
      <c r="C61" s="160" t="s">
        <v>105</v>
      </c>
      <c r="D61" s="14"/>
      <c r="E61" s="11">
        <v>4</v>
      </c>
      <c r="F61" s="46">
        <v>2</v>
      </c>
      <c r="G61" s="168">
        <v>16</v>
      </c>
      <c r="H61" s="17"/>
      <c r="I61" s="18">
        <v>16</v>
      </c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>
        <v>16</v>
      </c>
    </row>
    <row r="62" spans="1:22" s="77" customFormat="1" ht="17.100000000000001" customHeight="1" thickTop="1" thickBot="1">
      <c r="A62" s="312" t="s">
        <v>19</v>
      </c>
      <c r="B62" s="343"/>
      <c r="C62" s="343"/>
      <c r="D62" s="343"/>
      <c r="E62" s="344"/>
      <c r="F62" s="187">
        <v>10</v>
      </c>
      <c r="G62" s="169">
        <v>80</v>
      </c>
      <c r="H62" s="170">
        <v>32</v>
      </c>
      <c r="I62" s="171">
        <v>48</v>
      </c>
      <c r="J62" s="171">
        <v>0</v>
      </c>
      <c r="K62" s="171">
        <v>0</v>
      </c>
      <c r="L62" s="171">
        <v>0</v>
      </c>
      <c r="M62" s="171">
        <v>0</v>
      </c>
      <c r="N62" s="171">
        <v>0</v>
      </c>
      <c r="O62" s="170">
        <v>0</v>
      </c>
      <c r="P62" s="172">
        <v>0</v>
      </c>
      <c r="Q62" s="170">
        <v>0</v>
      </c>
      <c r="R62" s="172">
        <v>0</v>
      </c>
      <c r="S62" s="170">
        <v>24</v>
      </c>
      <c r="T62" s="172">
        <v>8</v>
      </c>
      <c r="U62" s="170">
        <v>8</v>
      </c>
      <c r="V62" s="172">
        <v>40</v>
      </c>
    </row>
    <row r="63" spans="1:22" ht="17.100000000000001" customHeight="1" thickTop="1">
      <c r="A63" s="323" t="s">
        <v>106</v>
      </c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</row>
    <row r="64" spans="1:22" ht="17.100000000000001" customHeight="1" thickBot="1">
      <c r="A64" s="327" t="s">
        <v>107</v>
      </c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</row>
    <row r="65" spans="1:22" ht="17.100000000000001" customHeight="1" thickTop="1">
      <c r="A65" s="11">
        <v>25</v>
      </c>
      <c r="B65" s="167" t="s">
        <v>110</v>
      </c>
      <c r="C65" s="160" t="s">
        <v>173</v>
      </c>
      <c r="D65" s="14"/>
      <c r="E65" s="11">
        <v>3</v>
      </c>
      <c r="F65" s="65">
        <v>2</v>
      </c>
      <c r="G65" s="168">
        <v>16</v>
      </c>
      <c r="H65" s="17"/>
      <c r="I65" s="18">
        <v>16</v>
      </c>
      <c r="J65" s="18"/>
      <c r="K65" s="18"/>
      <c r="L65" s="18"/>
      <c r="M65" s="18"/>
      <c r="N65" s="18"/>
      <c r="O65" s="17"/>
      <c r="P65" s="20"/>
      <c r="Q65" s="17"/>
      <c r="R65" s="20"/>
      <c r="S65" s="17"/>
      <c r="T65" s="67">
        <v>16</v>
      </c>
      <c r="U65" s="17"/>
      <c r="V65" s="20"/>
    </row>
    <row r="66" spans="1:22" ht="17.100000000000001" customHeight="1" thickBot="1">
      <c r="A66" s="11">
        <v>26</v>
      </c>
      <c r="B66" s="167" t="s">
        <v>113</v>
      </c>
      <c r="C66" s="160" t="s">
        <v>114</v>
      </c>
      <c r="D66" s="14"/>
      <c r="E66" s="11">
        <v>3</v>
      </c>
      <c r="F66" s="65">
        <v>2</v>
      </c>
      <c r="G66" s="168">
        <v>16</v>
      </c>
      <c r="H66" s="17"/>
      <c r="I66" s="18">
        <v>16</v>
      </c>
      <c r="J66" s="18"/>
      <c r="K66" s="18"/>
      <c r="L66" s="18"/>
      <c r="M66" s="18"/>
      <c r="N66" s="18"/>
      <c r="O66" s="17"/>
      <c r="P66" s="20"/>
      <c r="Q66" s="17"/>
      <c r="R66" s="20"/>
      <c r="S66" s="17"/>
      <c r="T66" s="67">
        <v>16</v>
      </c>
      <c r="U66" s="17"/>
      <c r="V66" s="20"/>
    </row>
    <row r="67" spans="1:22" ht="17.100000000000001" customHeight="1" thickTop="1">
      <c r="A67" s="39">
        <v>27</v>
      </c>
      <c r="B67" s="167" t="s">
        <v>108</v>
      </c>
      <c r="C67" s="162" t="s">
        <v>109</v>
      </c>
      <c r="D67" s="40"/>
      <c r="E67" s="39">
        <v>4</v>
      </c>
      <c r="F67" s="258">
        <v>2</v>
      </c>
      <c r="G67" s="168">
        <v>16</v>
      </c>
      <c r="H67" s="42"/>
      <c r="I67" s="43">
        <v>16</v>
      </c>
      <c r="J67" s="43"/>
      <c r="K67" s="43"/>
      <c r="L67" s="43"/>
      <c r="M67" s="43"/>
      <c r="N67" s="43"/>
      <c r="O67" s="42"/>
      <c r="P67" s="44"/>
      <c r="Q67" s="42"/>
      <c r="R67" s="44"/>
      <c r="S67" s="42"/>
      <c r="T67" s="60"/>
      <c r="U67" s="42"/>
      <c r="V67" s="44">
        <v>16</v>
      </c>
    </row>
    <row r="68" spans="1:22" ht="17.100000000000001" customHeight="1">
      <c r="A68" s="11">
        <v>28</v>
      </c>
      <c r="B68" s="167" t="s">
        <v>111</v>
      </c>
      <c r="C68" s="160" t="s">
        <v>112</v>
      </c>
      <c r="D68" s="14"/>
      <c r="E68" s="11">
        <v>4</v>
      </c>
      <c r="F68" s="65">
        <v>2</v>
      </c>
      <c r="G68" s="168">
        <v>16</v>
      </c>
      <c r="H68" s="17"/>
      <c r="I68" s="18">
        <v>16</v>
      </c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>
        <v>16</v>
      </c>
    </row>
    <row r="69" spans="1:22" ht="17.100000000000001" customHeight="1" thickBot="1">
      <c r="A69" s="11">
        <v>29</v>
      </c>
      <c r="B69" s="167" t="s">
        <v>115</v>
      </c>
      <c r="C69" s="160" t="s">
        <v>116</v>
      </c>
      <c r="D69" s="14"/>
      <c r="E69" s="11">
        <v>4</v>
      </c>
      <c r="F69" s="65">
        <v>2</v>
      </c>
      <c r="G69" s="168">
        <v>16</v>
      </c>
      <c r="H69" s="17"/>
      <c r="I69" s="18">
        <v>16</v>
      </c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>
        <v>16</v>
      </c>
    </row>
    <row r="70" spans="1:22" s="77" customFormat="1" ht="17.100000000000001" customHeight="1" thickTop="1" thickBot="1">
      <c r="A70" s="312" t="s">
        <v>19</v>
      </c>
      <c r="B70" s="343"/>
      <c r="C70" s="343"/>
      <c r="D70" s="343"/>
      <c r="E70" s="344"/>
      <c r="F70" s="187">
        <v>10</v>
      </c>
      <c r="G70" s="169">
        <v>80</v>
      </c>
      <c r="H70" s="170">
        <v>0</v>
      </c>
      <c r="I70" s="171">
        <v>80</v>
      </c>
      <c r="J70" s="171">
        <v>0</v>
      </c>
      <c r="K70" s="171">
        <v>0</v>
      </c>
      <c r="L70" s="171">
        <v>0</v>
      </c>
      <c r="M70" s="171">
        <v>0</v>
      </c>
      <c r="N70" s="171">
        <v>0</v>
      </c>
      <c r="O70" s="170">
        <v>0</v>
      </c>
      <c r="P70" s="172">
        <v>0</v>
      </c>
      <c r="Q70" s="170">
        <v>0</v>
      </c>
      <c r="R70" s="172">
        <v>0</v>
      </c>
      <c r="S70" s="170">
        <v>0</v>
      </c>
      <c r="T70" s="172">
        <v>32</v>
      </c>
      <c r="U70" s="170">
        <v>0</v>
      </c>
      <c r="V70" s="172">
        <v>48</v>
      </c>
    </row>
    <row r="71" spans="1:22" ht="17.100000000000001" customHeight="1" thickTop="1">
      <c r="A71" s="323" t="s">
        <v>207</v>
      </c>
      <c r="B71" s="324"/>
      <c r="C71" s="324"/>
      <c r="D71" s="324"/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</row>
    <row r="72" spans="1:22" ht="17.100000000000001" customHeight="1" thickBot="1">
      <c r="A72" s="327" t="s">
        <v>117</v>
      </c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8"/>
    </row>
    <row r="73" spans="1:22" ht="16.899999999999999" customHeight="1" thickTop="1">
      <c r="A73" s="39">
        <v>25</v>
      </c>
      <c r="B73" s="167" t="s">
        <v>209</v>
      </c>
      <c r="C73" s="162" t="s">
        <v>222</v>
      </c>
      <c r="D73" s="40"/>
      <c r="E73" s="39">
        <v>3</v>
      </c>
      <c r="F73" s="258">
        <v>2</v>
      </c>
      <c r="G73" s="168">
        <v>16</v>
      </c>
      <c r="H73" s="42">
        <v>8</v>
      </c>
      <c r="I73" s="43">
        <v>8</v>
      </c>
      <c r="J73" s="43"/>
      <c r="K73" s="43"/>
      <c r="L73" s="43"/>
      <c r="M73" s="43"/>
      <c r="N73" s="43"/>
      <c r="O73" s="42"/>
      <c r="P73" s="44"/>
      <c r="Q73" s="42"/>
      <c r="R73" s="44"/>
      <c r="S73" s="42">
        <v>8</v>
      </c>
      <c r="T73" s="60">
        <v>8</v>
      </c>
      <c r="U73" s="42"/>
      <c r="V73" s="44"/>
    </row>
    <row r="74" spans="1:22" ht="26.45" customHeight="1">
      <c r="A74" s="11">
        <v>26</v>
      </c>
      <c r="B74" s="212" t="s">
        <v>212</v>
      </c>
      <c r="C74" s="181" t="s">
        <v>223</v>
      </c>
      <c r="D74" s="14"/>
      <c r="E74" s="11">
        <v>3</v>
      </c>
      <c r="F74" s="260">
        <v>2</v>
      </c>
      <c r="G74" s="168">
        <v>16</v>
      </c>
      <c r="H74" s="42">
        <v>16</v>
      </c>
      <c r="I74" s="43">
        <v>0</v>
      </c>
      <c r="J74" s="18"/>
      <c r="K74" s="18"/>
      <c r="L74" s="18"/>
      <c r="M74" s="18"/>
      <c r="N74" s="18"/>
      <c r="O74" s="17"/>
      <c r="P74" s="20"/>
      <c r="Q74" s="17"/>
      <c r="R74" s="20"/>
      <c r="S74" s="17">
        <v>16</v>
      </c>
      <c r="T74" s="67"/>
      <c r="U74" s="17"/>
      <c r="V74" s="20"/>
    </row>
    <row r="75" spans="1:22" ht="27" customHeight="1">
      <c r="A75" s="11">
        <v>27</v>
      </c>
      <c r="B75" s="212" t="s">
        <v>213</v>
      </c>
      <c r="C75" s="181" t="s">
        <v>224</v>
      </c>
      <c r="D75" s="14"/>
      <c r="E75" s="11">
        <v>3</v>
      </c>
      <c r="F75" s="65">
        <v>2</v>
      </c>
      <c r="G75" s="168">
        <v>16</v>
      </c>
      <c r="H75" s="42">
        <v>0</v>
      </c>
      <c r="I75" s="43">
        <v>16</v>
      </c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>
        <v>16</v>
      </c>
      <c r="U75" s="17"/>
      <c r="V75" s="20"/>
    </row>
    <row r="76" spans="1:22" ht="16.899999999999999" customHeight="1">
      <c r="A76" s="11">
        <v>28</v>
      </c>
      <c r="B76" s="167" t="s">
        <v>210</v>
      </c>
      <c r="C76" s="181" t="s">
        <v>225</v>
      </c>
      <c r="D76" s="14"/>
      <c r="E76" s="11">
        <v>4</v>
      </c>
      <c r="F76" s="65">
        <v>2</v>
      </c>
      <c r="G76" s="168">
        <v>16</v>
      </c>
      <c r="H76" s="42">
        <v>8</v>
      </c>
      <c r="I76" s="43">
        <v>8</v>
      </c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>
        <v>8</v>
      </c>
      <c r="V76" s="20">
        <v>8</v>
      </c>
    </row>
    <row r="77" spans="1:22" ht="16.899999999999999" customHeight="1" thickBot="1">
      <c r="A77" s="11">
        <v>29</v>
      </c>
      <c r="B77" s="167" t="s">
        <v>214</v>
      </c>
      <c r="C77" s="160" t="s">
        <v>226</v>
      </c>
      <c r="D77" s="14"/>
      <c r="E77" s="11">
        <v>4</v>
      </c>
      <c r="F77" s="65">
        <v>2</v>
      </c>
      <c r="G77" s="168">
        <v>16</v>
      </c>
      <c r="H77" s="42">
        <v>0</v>
      </c>
      <c r="I77" s="43">
        <v>16</v>
      </c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>
        <v>16</v>
      </c>
    </row>
    <row r="78" spans="1:22" s="77" customFormat="1" ht="17.100000000000001" customHeight="1" thickTop="1" thickBot="1">
      <c r="A78" s="87" t="s">
        <v>19</v>
      </c>
      <c r="B78" s="88"/>
      <c r="C78" s="88"/>
      <c r="D78" s="88"/>
      <c r="E78" s="261"/>
      <c r="F78" s="187">
        <v>10</v>
      </c>
      <c r="G78" s="169">
        <v>80</v>
      </c>
      <c r="H78" s="170">
        <v>32</v>
      </c>
      <c r="I78" s="171">
        <v>48</v>
      </c>
      <c r="J78" s="171">
        <v>0</v>
      </c>
      <c r="K78" s="171">
        <v>0</v>
      </c>
      <c r="L78" s="171">
        <v>0</v>
      </c>
      <c r="M78" s="171">
        <v>0</v>
      </c>
      <c r="N78" s="171">
        <v>0</v>
      </c>
      <c r="O78" s="170">
        <v>0</v>
      </c>
      <c r="P78" s="172">
        <v>0</v>
      </c>
      <c r="Q78" s="170">
        <v>0</v>
      </c>
      <c r="R78" s="172">
        <v>0</v>
      </c>
      <c r="S78" s="170">
        <v>24</v>
      </c>
      <c r="T78" s="172">
        <v>24</v>
      </c>
      <c r="U78" s="170">
        <v>8</v>
      </c>
      <c r="V78" s="172">
        <v>24</v>
      </c>
    </row>
    <row r="79" spans="1:22" ht="17.100000000000001" hidden="1" customHeight="1" thickTop="1" thickBot="1">
      <c r="A79" s="313" t="s">
        <v>42</v>
      </c>
      <c r="B79" s="314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</row>
    <row r="80" spans="1:22" ht="17.100000000000001" hidden="1" customHeight="1" thickTop="1">
      <c r="A80" s="10"/>
      <c r="B80" s="89"/>
      <c r="C80" s="56"/>
      <c r="D80" s="57"/>
      <c r="E80" s="57"/>
      <c r="G80" s="58">
        <f>SUM(H80:N80)</f>
        <v>0</v>
      </c>
      <c r="H80" s="61"/>
      <c r="I80" s="90"/>
      <c r="J80" s="90"/>
      <c r="K80" s="90"/>
      <c r="L80" s="90"/>
      <c r="M80" s="90"/>
      <c r="N80" s="90"/>
      <c r="O80" s="61"/>
      <c r="P80" s="59"/>
      <c r="Q80" s="61"/>
      <c r="R80" s="59"/>
      <c r="S80" s="61"/>
      <c r="T80" s="91"/>
      <c r="U80" s="61"/>
      <c r="V80" s="59"/>
    </row>
    <row r="81" spans="1:23" ht="17.100000000000001" hidden="1" customHeight="1">
      <c r="A81" s="11"/>
      <c r="B81" s="12"/>
      <c r="C81" s="13"/>
      <c r="D81" s="14"/>
      <c r="E81" s="14"/>
      <c r="G81" s="16">
        <f>SUM(H81:N81)</f>
        <v>0</v>
      </c>
      <c r="H81" s="17"/>
      <c r="I81" s="18"/>
      <c r="J81" s="18"/>
      <c r="K81" s="18"/>
      <c r="L81" s="18"/>
      <c r="M81" s="18"/>
      <c r="N81" s="18"/>
      <c r="O81" s="17"/>
      <c r="P81" s="20"/>
      <c r="Q81" s="17"/>
      <c r="R81" s="20"/>
      <c r="S81" s="17"/>
      <c r="T81" s="67"/>
      <c r="U81" s="17"/>
      <c r="V81" s="20"/>
    </row>
    <row r="82" spans="1:23" ht="17.100000000000001" hidden="1" customHeight="1">
      <c r="A82" s="11"/>
      <c r="B82" s="12"/>
      <c r="C82" s="13"/>
      <c r="D82" s="14"/>
      <c r="E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</row>
    <row r="83" spans="1:23" ht="17.100000000000001" hidden="1" customHeight="1">
      <c r="A83" s="11"/>
      <c r="B83" s="12"/>
      <c r="C83" s="13"/>
      <c r="D83" s="14"/>
      <c r="E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</row>
    <row r="84" spans="1:23" ht="17.100000000000001" hidden="1" customHeight="1" thickBot="1">
      <c r="A84" s="46"/>
      <c r="B84" s="12"/>
      <c r="C84" s="13"/>
      <c r="D84" s="14"/>
      <c r="E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</row>
    <row r="85" spans="1:23" s="77" customFormat="1" ht="17.100000000000001" hidden="1" customHeight="1" thickTop="1" thickBot="1">
      <c r="A85" s="304" t="s">
        <v>19</v>
      </c>
      <c r="B85" s="336"/>
      <c r="C85" s="255"/>
      <c r="D85" s="33"/>
      <c r="E85" s="33"/>
      <c r="F85" s="254"/>
      <c r="G85" s="32">
        <f>SUM(G80:G84)</f>
        <v>0</v>
      </c>
      <c r="H85" s="34">
        <f t="shared" ref="H85:V85" si="1">SUM(H80:H84)</f>
        <v>0</v>
      </c>
      <c r="I85" s="35">
        <f t="shared" si="1"/>
        <v>0</v>
      </c>
      <c r="J85" s="35">
        <f t="shared" si="1"/>
        <v>0</v>
      </c>
      <c r="K85" s="35">
        <f t="shared" si="1"/>
        <v>0</v>
      </c>
      <c r="L85" s="35">
        <f t="shared" si="1"/>
        <v>0</v>
      </c>
      <c r="M85" s="35">
        <f t="shared" si="1"/>
        <v>0</v>
      </c>
      <c r="N85" s="35">
        <f t="shared" si="1"/>
        <v>0</v>
      </c>
      <c r="O85" s="34">
        <f t="shared" si="1"/>
        <v>0</v>
      </c>
      <c r="P85" s="36">
        <f t="shared" si="1"/>
        <v>0</v>
      </c>
      <c r="Q85" s="34">
        <f t="shared" si="1"/>
        <v>0</v>
      </c>
      <c r="R85" s="36">
        <f t="shared" si="1"/>
        <v>0</v>
      </c>
      <c r="S85" s="34">
        <f t="shared" si="1"/>
        <v>0</v>
      </c>
      <c r="T85" s="36">
        <f t="shared" si="1"/>
        <v>0</v>
      </c>
      <c r="U85" s="34">
        <f t="shared" si="1"/>
        <v>0</v>
      </c>
      <c r="V85" s="36">
        <f t="shared" si="1"/>
        <v>0</v>
      </c>
    </row>
    <row r="86" spans="1:23" ht="17.100000000000001" customHeight="1" thickTop="1" thickBot="1">
      <c r="A86" s="313" t="s">
        <v>118</v>
      </c>
      <c r="B86" s="314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</row>
    <row r="87" spans="1:23" ht="48.75" customHeight="1" thickTop="1" thickBot="1">
      <c r="A87" s="127">
        <v>30</v>
      </c>
      <c r="B87" s="228" t="s">
        <v>211</v>
      </c>
      <c r="C87" s="262" t="s">
        <v>221</v>
      </c>
      <c r="D87" s="130"/>
      <c r="E87" s="131">
        <v>2</v>
      </c>
      <c r="F87" s="136">
        <v>4</v>
      </c>
      <c r="G87" s="132"/>
      <c r="H87" s="133"/>
      <c r="I87" s="134"/>
      <c r="J87" s="134"/>
      <c r="K87" s="134"/>
      <c r="L87" s="134"/>
      <c r="M87" s="134"/>
      <c r="N87" s="135"/>
      <c r="O87" s="133"/>
      <c r="P87" s="135"/>
      <c r="Q87" s="136"/>
      <c r="R87" s="137"/>
      <c r="S87" s="133"/>
      <c r="T87" s="135"/>
      <c r="U87" s="136"/>
      <c r="V87" s="36"/>
    </row>
    <row r="88" spans="1:23" ht="17.100000000000001" customHeight="1" thickTop="1" thickBot="1">
      <c r="B88" s="2" t="s">
        <v>49</v>
      </c>
      <c r="G88" s="254"/>
    </row>
    <row r="89" spans="1:23" ht="17.100000000000001" customHeight="1" thickBot="1">
      <c r="A89" s="347" t="s">
        <v>154</v>
      </c>
      <c r="B89" s="348"/>
      <c r="C89" s="349"/>
      <c r="D89" s="173">
        <v>10</v>
      </c>
      <c r="E89" s="173">
        <v>22</v>
      </c>
      <c r="F89" s="263">
        <v>90</v>
      </c>
      <c r="G89" s="173">
        <v>542</v>
      </c>
      <c r="H89" s="173">
        <v>225</v>
      </c>
      <c r="I89" s="173">
        <v>216</v>
      </c>
      <c r="J89" s="173">
        <v>8</v>
      </c>
      <c r="K89" s="173">
        <v>0</v>
      </c>
      <c r="L89" s="173">
        <v>45</v>
      </c>
      <c r="M89" s="173">
        <v>48</v>
      </c>
      <c r="N89" s="173">
        <v>0</v>
      </c>
      <c r="O89" s="173">
        <v>51</v>
      </c>
      <c r="P89" s="173">
        <v>78</v>
      </c>
      <c r="Q89" s="173">
        <v>86</v>
      </c>
      <c r="R89" s="173">
        <v>95</v>
      </c>
      <c r="S89" s="173">
        <v>56</v>
      </c>
      <c r="T89" s="173">
        <v>64</v>
      </c>
      <c r="U89" s="173">
        <v>32</v>
      </c>
      <c r="V89" s="173">
        <v>80</v>
      </c>
      <c r="W89" s="227"/>
    </row>
    <row r="90" spans="1:23" ht="17.100000000000001" customHeight="1" thickTop="1" thickBot="1">
      <c r="A90" s="347" t="s">
        <v>155</v>
      </c>
      <c r="B90" s="348"/>
      <c r="C90" s="349"/>
      <c r="D90" s="173">
        <v>10</v>
      </c>
      <c r="E90" s="173">
        <v>22</v>
      </c>
      <c r="F90" s="263">
        <v>90</v>
      </c>
      <c r="G90" s="173">
        <v>542</v>
      </c>
      <c r="H90" s="173">
        <v>193</v>
      </c>
      <c r="I90" s="173">
        <v>248</v>
      </c>
      <c r="J90" s="173">
        <v>8</v>
      </c>
      <c r="K90" s="173">
        <v>0</v>
      </c>
      <c r="L90" s="173">
        <v>45</v>
      </c>
      <c r="M90" s="173">
        <v>48</v>
      </c>
      <c r="N90" s="173">
        <v>0</v>
      </c>
      <c r="O90" s="173">
        <v>51</v>
      </c>
      <c r="P90" s="173">
        <v>78</v>
      </c>
      <c r="Q90" s="173">
        <v>86</v>
      </c>
      <c r="R90" s="173">
        <v>95</v>
      </c>
      <c r="S90" s="173">
        <v>32</v>
      </c>
      <c r="T90" s="173">
        <v>88</v>
      </c>
      <c r="U90" s="173">
        <v>24</v>
      </c>
      <c r="V90" s="173">
        <v>88</v>
      </c>
      <c r="W90" s="227"/>
    </row>
    <row r="91" spans="1:23" ht="17.100000000000001" customHeight="1" thickTop="1" thickBot="1">
      <c r="A91" s="347" t="s">
        <v>208</v>
      </c>
      <c r="B91" s="348"/>
      <c r="C91" s="349"/>
      <c r="D91" s="173">
        <v>10</v>
      </c>
      <c r="E91" s="173">
        <v>22</v>
      </c>
      <c r="F91" s="263">
        <v>90</v>
      </c>
      <c r="G91" s="173">
        <v>542</v>
      </c>
      <c r="H91" s="173">
        <v>225</v>
      </c>
      <c r="I91" s="173">
        <v>216</v>
      </c>
      <c r="J91" s="173">
        <v>8</v>
      </c>
      <c r="K91" s="173">
        <v>0</v>
      </c>
      <c r="L91" s="173">
        <v>45</v>
      </c>
      <c r="M91" s="173">
        <v>48</v>
      </c>
      <c r="N91" s="173">
        <v>0</v>
      </c>
      <c r="O91" s="173">
        <v>51</v>
      </c>
      <c r="P91" s="173">
        <v>78</v>
      </c>
      <c r="Q91" s="173">
        <v>86</v>
      </c>
      <c r="R91" s="173">
        <v>95</v>
      </c>
      <c r="S91" s="173">
        <v>56</v>
      </c>
      <c r="T91" s="173">
        <v>80</v>
      </c>
      <c r="U91" s="173">
        <v>32</v>
      </c>
      <c r="V91" s="173">
        <v>64</v>
      </c>
      <c r="W91" s="227"/>
    </row>
    <row r="92" spans="1:23" ht="17.100000000000001" customHeight="1" thickTop="1">
      <c r="A92" s="345"/>
      <c r="B92" s="345"/>
      <c r="C92" s="345"/>
      <c r="D92" s="177"/>
      <c r="E92" s="177"/>
      <c r="G92" s="178"/>
      <c r="H92" s="178"/>
      <c r="I92" s="178"/>
      <c r="J92" s="178"/>
      <c r="K92" s="178"/>
      <c r="L92" s="178"/>
      <c r="M92" s="178"/>
      <c r="N92" s="178"/>
      <c r="O92" s="342" t="s">
        <v>52</v>
      </c>
      <c r="P92" s="342"/>
      <c r="Q92" s="342"/>
      <c r="R92" s="342"/>
      <c r="S92" s="342"/>
      <c r="W92" s="3"/>
    </row>
    <row r="93" spans="1:23" ht="17.100000000000001" customHeight="1" thickBot="1">
      <c r="C93" s="264"/>
      <c r="D93" s="265" t="s">
        <v>50</v>
      </c>
      <c r="E93" s="72"/>
      <c r="F93" s="72"/>
      <c r="G93" s="256">
        <v>542</v>
      </c>
      <c r="L93" s="266"/>
      <c r="M93" s="266"/>
      <c r="N93" s="266"/>
      <c r="O93" s="176" t="s">
        <v>7</v>
      </c>
      <c r="P93" s="176"/>
      <c r="Q93" s="176" t="s">
        <v>8</v>
      </c>
      <c r="R93" s="176"/>
      <c r="S93" s="176" t="s">
        <v>9</v>
      </c>
      <c r="T93" s="176"/>
      <c r="U93" s="176" t="s">
        <v>10</v>
      </c>
      <c r="V93" s="176"/>
    </row>
    <row r="94" spans="1:23" ht="17.100000000000001" customHeight="1">
      <c r="D94" s="265" t="s">
        <v>51</v>
      </c>
      <c r="G94" s="341">
        <v>542</v>
      </c>
      <c r="H94" s="341"/>
      <c r="I94" s="341"/>
      <c r="J94" s="341"/>
      <c r="K94" s="341"/>
      <c r="L94" s="266"/>
      <c r="M94" s="266"/>
      <c r="N94" s="71" t="s">
        <v>119</v>
      </c>
      <c r="O94" s="267">
        <v>4</v>
      </c>
      <c r="P94" s="268">
        <v>2</v>
      </c>
      <c r="Q94" s="268">
        <v>4</v>
      </c>
      <c r="R94" s="268">
        <v>7</v>
      </c>
      <c r="S94" s="268">
        <v>2</v>
      </c>
      <c r="T94" s="268">
        <v>5</v>
      </c>
      <c r="U94" s="268">
        <v>0</v>
      </c>
      <c r="V94" s="269">
        <v>8</v>
      </c>
      <c r="W94" s="146"/>
    </row>
    <row r="95" spans="1:23" ht="17.100000000000001" customHeight="1">
      <c r="A95" s="2" t="s">
        <v>157</v>
      </c>
      <c r="G95" s="254"/>
      <c r="M95" s="266"/>
      <c r="N95" s="71" t="s">
        <v>120</v>
      </c>
      <c r="O95" s="270">
        <v>4</v>
      </c>
      <c r="P95" s="173">
        <v>2</v>
      </c>
      <c r="Q95" s="173">
        <v>4</v>
      </c>
      <c r="R95" s="173">
        <v>7</v>
      </c>
      <c r="S95" s="173">
        <v>2</v>
      </c>
      <c r="T95" s="173">
        <v>5</v>
      </c>
      <c r="U95" s="173">
        <v>0</v>
      </c>
      <c r="V95" s="271">
        <v>8</v>
      </c>
      <c r="W95" s="146"/>
    </row>
    <row r="96" spans="1:23" ht="17.100000000000001" customHeight="1" thickBot="1">
      <c r="G96" s="254"/>
      <c r="J96" s="72"/>
      <c r="K96" s="72"/>
      <c r="L96" s="266"/>
      <c r="M96" s="72"/>
      <c r="N96" s="71" t="s">
        <v>121</v>
      </c>
      <c r="O96" s="272">
        <v>4</v>
      </c>
      <c r="P96" s="273">
        <v>2</v>
      </c>
      <c r="Q96" s="273">
        <v>4</v>
      </c>
      <c r="R96" s="273">
        <v>7</v>
      </c>
      <c r="S96" s="273">
        <v>2</v>
      </c>
      <c r="T96" s="273">
        <v>6</v>
      </c>
      <c r="U96" s="273">
        <v>0</v>
      </c>
      <c r="V96" s="274">
        <v>7</v>
      </c>
      <c r="W96" s="146"/>
    </row>
    <row r="97" spans="7:23" ht="17.100000000000001" customHeight="1">
      <c r="G97" s="254"/>
      <c r="W97" s="149"/>
    </row>
    <row r="98" spans="7:23" ht="17.100000000000001" customHeight="1">
      <c r="G98" s="254"/>
      <c r="W98" s="149"/>
    </row>
    <row r="99" spans="7:23" ht="17.100000000000001" customHeight="1">
      <c r="G99" s="254"/>
    </row>
    <row r="100" spans="7:23" ht="17.100000000000001" customHeight="1">
      <c r="G100" s="254"/>
    </row>
    <row r="101" spans="7:23" ht="17.100000000000001" customHeight="1">
      <c r="G101" s="254"/>
    </row>
    <row r="102" spans="7:23" ht="17.100000000000001" customHeight="1">
      <c r="G102" s="254"/>
    </row>
    <row r="103" spans="7:23" ht="17.100000000000001" customHeight="1">
      <c r="G103" s="254"/>
    </row>
    <row r="104" spans="7:23" ht="17.100000000000001" customHeight="1">
      <c r="G104" s="254"/>
    </row>
    <row r="105" spans="7:23" ht="17.100000000000001" customHeight="1">
      <c r="G105" s="254"/>
    </row>
    <row r="106" spans="7:23" ht="17.100000000000001" customHeight="1">
      <c r="G106" s="254"/>
    </row>
    <row r="107" spans="7:23" ht="17.100000000000001" customHeight="1">
      <c r="G107" s="254"/>
    </row>
    <row r="108" spans="7:23" ht="17.100000000000001" customHeight="1">
      <c r="G108" s="254"/>
    </row>
    <row r="109" spans="7:23" ht="17.100000000000001" customHeight="1">
      <c r="G109" s="254"/>
    </row>
    <row r="110" spans="7:23" ht="17.100000000000001" customHeight="1">
      <c r="G110" s="254"/>
    </row>
    <row r="111" spans="7:23" ht="17.100000000000001" customHeight="1">
      <c r="G111" s="254"/>
    </row>
    <row r="112" spans="7:23" ht="17.100000000000001" customHeight="1">
      <c r="G112" s="254"/>
    </row>
    <row r="113" spans="7:7" ht="17.100000000000001" customHeight="1">
      <c r="G113" s="254"/>
    </row>
    <row r="114" spans="7:7" ht="17.100000000000001" customHeight="1">
      <c r="G114" s="254"/>
    </row>
    <row r="115" spans="7:7" ht="17.100000000000001" customHeight="1">
      <c r="G115" s="254"/>
    </row>
    <row r="116" spans="7:7" ht="17.100000000000001" customHeight="1">
      <c r="G116" s="254"/>
    </row>
    <row r="117" spans="7:7" ht="17.100000000000001" customHeight="1">
      <c r="G117" s="254"/>
    </row>
    <row r="118" spans="7:7" ht="17.100000000000001" customHeight="1">
      <c r="G118" s="254"/>
    </row>
    <row r="119" spans="7:7" ht="17.100000000000001" customHeight="1">
      <c r="G119" s="254"/>
    </row>
    <row r="120" spans="7:7" ht="17.100000000000001" customHeight="1">
      <c r="G120" s="254"/>
    </row>
    <row r="121" spans="7:7" ht="17.100000000000001" customHeight="1">
      <c r="G121" s="254"/>
    </row>
    <row r="122" spans="7:7" ht="17.100000000000001" customHeight="1">
      <c r="G122" s="254"/>
    </row>
    <row r="123" spans="7:7">
      <c r="G123" s="254"/>
    </row>
    <row r="124" spans="7:7">
      <c r="G124" s="254"/>
    </row>
    <row r="125" spans="7:7">
      <c r="G125" s="254"/>
    </row>
    <row r="126" spans="7:7">
      <c r="G126" s="254"/>
    </row>
    <row r="127" spans="7:7">
      <c r="G127" s="254"/>
    </row>
    <row r="128" spans="7:7">
      <c r="G128" s="254"/>
    </row>
    <row r="129" spans="7:7">
      <c r="G129" s="254"/>
    </row>
    <row r="130" spans="7:7">
      <c r="G130" s="254"/>
    </row>
    <row r="131" spans="7:7">
      <c r="G131" s="254"/>
    </row>
    <row r="132" spans="7:7">
      <c r="G132" s="254"/>
    </row>
    <row r="133" spans="7:7">
      <c r="G133" s="254"/>
    </row>
    <row r="134" spans="7:7">
      <c r="G134" s="254"/>
    </row>
    <row r="135" spans="7:7">
      <c r="G135" s="254"/>
    </row>
    <row r="136" spans="7:7">
      <c r="G136" s="254"/>
    </row>
    <row r="137" spans="7:7">
      <c r="G137" s="254"/>
    </row>
    <row r="138" spans="7:7">
      <c r="G138" s="254"/>
    </row>
    <row r="139" spans="7:7">
      <c r="G139" s="254"/>
    </row>
    <row r="140" spans="7:7">
      <c r="G140" s="254"/>
    </row>
    <row r="141" spans="7:7">
      <c r="G141" s="254"/>
    </row>
    <row r="142" spans="7:7">
      <c r="G142" s="254"/>
    </row>
    <row r="143" spans="7:7">
      <c r="G143" s="254"/>
    </row>
    <row r="144" spans="7:7">
      <c r="G144" s="254"/>
    </row>
    <row r="145" spans="7:7">
      <c r="G145" s="254"/>
    </row>
    <row r="146" spans="7:7">
      <c r="G146" s="254"/>
    </row>
    <row r="147" spans="7:7">
      <c r="G147" s="254"/>
    </row>
    <row r="148" spans="7:7">
      <c r="G148" s="254"/>
    </row>
    <row r="149" spans="7:7">
      <c r="G149" s="254"/>
    </row>
    <row r="150" spans="7:7">
      <c r="G150" s="254"/>
    </row>
    <row r="151" spans="7:7">
      <c r="G151" s="254"/>
    </row>
    <row r="152" spans="7:7">
      <c r="G152" s="254"/>
    </row>
    <row r="153" spans="7:7">
      <c r="G153" s="254"/>
    </row>
    <row r="154" spans="7:7">
      <c r="G154" s="254"/>
    </row>
    <row r="155" spans="7:7">
      <c r="G155" s="254"/>
    </row>
    <row r="156" spans="7:7">
      <c r="G156" s="254"/>
    </row>
    <row r="157" spans="7:7">
      <c r="G157" s="254"/>
    </row>
    <row r="158" spans="7:7">
      <c r="G158" s="254"/>
    </row>
    <row r="159" spans="7:7">
      <c r="G159" s="254"/>
    </row>
    <row r="160" spans="7:7">
      <c r="G160" s="254"/>
    </row>
    <row r="161" spans="7:7">
      <c r="G161" s="254"/>
    </row>
    <row r="162" spans="7:7">
      <c r="G162" s="254"/>
    </row>
    <row r="163" spans="7:7">
      <c r="G163" s="254"/>
    </row>
    <row r="164" spans="7:7">
      <c r="G164" s="254"/>
    </row>
    <row r="165" spans="7:7">
      <c r="G165" s="254"/>
    </row>
    <row r="166" spans="7:7">
      <c r="G166" s="254"/>
    </row>
    <row r="167" spans="7:7">
      <c r="G167" s="254"/>
    </row>
    <row r="168" spans="7:7">
      <c r="G168" s="254"/>
    </row>
    <row r="169" spans="7:7">
      <c r="G169" s="254"/>
    </row>
    <row r="170" spans="7:7">
      <c r="G170" s="254"/>
    </row>
    <row r="171" spans="7:7">
      <c r="G171" s="254"/>
    </row>
    <row r="172" spans="7:7">
      <c r="G172" s="254"/>
    </row>
    <row r="173" spans="7:7">
      <c r="G173" s="254"/>
    </row>
    <row r="174" spans="7:7">
      <c r="G174" s="254"/>
    </row>
    <row r="175" spans="7:7">
      <c r="G175" s="254"/>
    </row>
    <row r="176" spans="7:7">
      <c r="G176" s="254"/>
    </row>
    <row r="177" spans="7:7">
      <c r="G177" s="254"/>
    </row>
    <row r="178" spans="7:7">
      <c r="G178" s="254"/>
    </row>
    <row r="179" spans="7:7">
      <c r="G179" s="254"/>
    </row>
    <row r="180" spans="7:7">
      <c r="G180" s="254"/>
    </row>
    <row r="181" spans="7:7">
      <c r="G181" s="254"/>
    </row>
    <row r="182" spans="7:7">
      <c r="G182" s="254"/>
    </row>
    <row r="183" spans="7:7">
      <c r="G183" s="254"/>
    </row>
    <row r="184" spans="7:7">
      <c r="G184" s="254"/>
    </row>
    <row r="185" spans="7:7">
      <c r="G185" s="254"/>
    </row>
    <row r="186" spans="7:7">
      <c r="G186" s="254"/>
    </row>
    <row r="187" spans="7:7">
      <c r="G187" s="254"/>
    </row>
    <row r="188" spans="7:7">
      <c r="G188" s="254"/>
    </row>
    <row r="189" spans="7:7">
      <c r="G189" s="254"/>
    </row>
    <row r="190" spans="7:7">
      <c r="G190" s="254"/>
    </row>
    <row r="191" spans="7:7">
      <c r="G191" s="254"/>
    </row>
    <row r="192" spans="7:7">
      <c r="G192" s="254"/>
    </row>
    <row r="193" spans="7:7">
      <c r="G193" s="254"/>
    </row>
    <row r="194" spans="7:7">
      <c r="G194" s="254"/>
    </row>
    <row r="195" spans="7:7">
      <c r="G195" s="254"/>
    </row>
    <row r="196" spans="7:7">
      <c r="G196" s="254"/>
    </row>
    <row r="197" spans="7:7">
      <c r="G197" s="254"/>
    </row>
    <row r="198" spans="7:7">
      <c r="G198" s="254"/>
    </row>
    <row r="199" spans="7:7">
      <c r="G199" s="254"/>
    </row>
    <row r="200" spans="7:7">
      <c r="G200" s="254"/>
    </row>
    <row r="201" spans="7:7">
      <c r="G201" s="254"/>
    </row>
    <row r="202" spans="7:7">
      <c r="G202" s="254"/>
    </row>
    <row r="203" spans="7:7">
      <c r="G203" s="254"/>
    </row>
    <row r="204" spans="7:7">
      <c r="G204" s="254"/>
    </row>
    <row r="205" spans="7:7">
      <c r="G205" s="254"/>
    </row>
    <row r="206" spans="7:7">
      <c r="G206" s="254"/>
    </row>
    <row r="207" spans="7:7">
      <c r="G207" s="254"/>
    </row>
    <row r="208" spans="7:7">
      <c r="G208" s="254"/>
    </row>
    <row r="209" spans="7:7">
      <c r="G209" s="254"/>
    </row>
    <row r="210" spans="7:7">
      <c r="G210" s="254"/>
    </row>
    <row r="211" spans="7:7">
      <c r="G211" s="254"/>
    </row>
    <row r="212" spans="7:7">
      <c r="G212" s="254"/>
    </row>
    <row r="213" spans="7:7">
      <c r="G213" s="254"/>
    </row>
    <row r="214" spans="7:7">
      <c r="G214" s="254"/>
    </row>
    <row r="215" spans="7:7">
      <c r="G215" s="254"/>
    </row>
    <row r="216" spans="7:7">
      <c r="G216" s="254"/>
    </row>
    <row r="217" spans="7:7">
      <c r="G217" s="254"/>
    </row>
    <row r="218" spans="7:7">
      <c r="G218" s="254"/>
    </row>
    <row r="219" spans="7:7">
      <c r="G219" s="254"/>
    </row>
    <row r="220" spans="7:7">
      <c r="G220" s="254"/>
    </row>
  </sheetData>
  <mergeCells count="39">
    <mergeCell ref="A79:V79"/>
    <mergeCell ref="A92:C92"/>
    <mergeCell ref="O92:S92"/>
    <mergeCell ref="A6:V6"/>
    <mergeCell ref="A2:V2"/>
    <mergeCell ref="A3:V3"/>
    <mergeCell ref="A4:V4"/>
    <mergeCell ref="A5:V5"/>
    <mergeCell ref="A7:V7"/>
    <mergeCell ref="A8:V8"/>
    <mergeCell ref="G10:N11"/>
    <mergeCell ref="O10:R10"/>
    <mergeCell ref="A86:V86"/>
    <mergeCell ref="A71:V71"/>
    <mergeCell ref="A72:V72"/>
    <mergeCell ref="A14:V14"/>
    <mergeCell ref="P1:W1"/>
    <mergeCell ref="A9:V9"/>
    <mergeCell ref="A35:V35"/>
    <mergeCell ref="A41:V41"/>
    <mergeCell ref="A50:V50"/>
    <mergeCell ref="A25:E25"/>
    <mergeCell ref="A26:V26"/>
    <mergeCell ref="G94:K94"/>
    <mergeCell ref="A20:E20"/>
    <mergeCell ref="A34:E34"/>
    <mergeCell ref="A40:E40"/>
    <mergeCell ref="A49:E49"/>
    <mergeCell ref="A54:E54"/>
    <mergeCell ref="A89:C89"/>
    <mergeCell ref="A90:C90"/>
    <mergeCell ref="A91:C91"/>
    <mergeCell ref="A62:E62"/>
    <mergeCell ref="A56:V56"/>
    <mergeCell ref="A55:V55"/>
    <mergeCell ref="A85:B85"/>
    <mergeCell ref="A63:V63"/>
    <mergeCell ref="A64:V64"/>
    <mergeCell ref="A70:E70"/>
  </mergeCells>
  <printOptions horizontalCentered="1"/>
  <pageMargins left="0.25" right="0.25" top="0.75" bottom="0.75" header="0.3" footer="0.3"/>
  <pageSetup paperSize="8" scale="55" orientation="portrait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arz xmlns="13fb9f7f-4d1e-4689-871c-6e339d347f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177B4140E18642AB3C1357AFD3F330" ma:contentTypeVersion="3" ma:contentTypeDescription="Utwórz nowy dokument." ma:contentTypeScope="" ma:versionID="41d5e788d2b58e5b68da6f246e63b1d3">
  <xsd:schema xmlns:xsd="http://www.w3.org/2001/XMLSchema" xmlns:xs="http://www.w3.org/2001/XMLSchema" xmlns:p="http://schemas.microsoft.com/office/2006/metadata/properties" xmlns:ns2="13fb9f7f-4d1e-4689-871c-6e339d347f9d" targetNamespace="http://schemas.microsoft.com/office/2006/metadata/properties" ma:root="true" ma:fieldsID="45ba46841254ab8160ce3d1599e2dc24" ns2:_="">
    <xsd:import namespace="13fb9f7f-4d1e-4689-871c-6e339d347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Komentar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9f7f-4d1e-4689-871c-6e339d347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arz" ma:index="10" nillable="true" ma:displayName="Komentarz" ma:format="Dropdown" ma:internalName="Komentar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563EC-B22B-4865-B4B9-31D3D9E93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55128-FD65-4545-9C18-1226AACD522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3fb9f7f-4d1e-4689-871c-6e339d347f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7CC322-96BD-4725-A780-7D2A0DD46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program_wzór</vt:lpstr>
      <vt:lpstr>projekt program</vt:lpstr>
      <vt:lpstr>ES2</vt:lpstr>
      <vt:lpstr>EN2</vt:lpstr>
      <vt:lpstr>'EN2'!Obszar_wydruku</vt:lpstr>
      <vt:lpstr>program_wzór!Obszar_wydruku</vt:lpstr>
      <vt:lpstr>'projekt program'!Obszar_wydruku</vt:lpstr>
      <vt:lpstr>program_wzór!Tytuły_wydruku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Wiszniewska Jolanta</cp:lastModifiedBy>
  <cp:revision/>
  <cp:lastPrinted>2026-02-17T10:46:24Z</cp:lastPrinted>
  <dcterms:created xsi:type="dcterms:W3CDTF">1998-05-26T18:21:06Z</dcterms:created>
  <dcterms:modified xsi:type="dcterms:W3CDTF">2026-03-09T09:34:17Z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0x010100AC177B4140E18642AB3C1357AFD3F330</vt:lpwstr>
  </property>
</Properties>
</file>