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.wiszniewska\AppData\Local\Temp\ezdpuw\20260309102916230\"/>
    </mc:Choice>
  </mc:AlternateContent>
  <xr:revisionPtr revIDLastSave="0" documentId="13_ncr:1_{1E731587-CB48-4CCE-8468-2FB9BDCE52C1}" xr6:coauthVersionLast="36" xr6:coauthVersionMax="47" xr10:uidLastSave="{00000000-0000-0000-0000-000000000000}"/>
  <bookViews>
    <workbookView xWindow="-105" yWindow="-105" windowWidth="23250" windowHeight="12450" tabRatio="325" firstSheet="2" activeTab="3" xr2:uid="{00000000-000D-0000-FFFF-FFFF00000000}"/>
  </bookViews>
  <sheets>
    <sheet name="program_wzór" sheetId="1" state="hidden" r:id="rId1"/>
    <sheet name="projekt program" sheetId="2" state="hidden" r:id="rId2"/>
    <sheet name="ES2" sheetId="3" r:id="rId3"/>
    <sheet name="EN2" sheetId="6" r:id="rId4"/>
  </sheets>
  <definedNames>
    <definedName name="_xlnm.Print_Area" localSheetId="3">'EN2'!$A$2:$J$94</definedName>
    <definedName name="_xlnm.Print_Area" localSheetId="0">program_wzór!$A$1:$AE$110</definedName>
    <definedName name="_xlnm.Print_Area" localSheetId="1">'projekt program'!$A$1:$I$103</definedName>
    <definedName name="_xlnm.Print_Titles" localSheetId="0">program_wzór!$3:$6</definedName>
  </definedNames>
  <calcPr calcId="191029"/>
</workbook>
</file>

<file path=xl/calcChain.xml><?xml version="1.0" encoding="utf-8"?>
<calcChain xmlns="http://schemas.openxmlformats.org/spreadsheetml/2006/main">
  <c r="I77" i="6" l="1"/>
  <c r="F77" i="6"/>
  <c r="I76" i="6"/>
  <c r="F76" i="6"/>
  <c r="I75" i="6"/>
  <c r="F75" i="6"/>
  <c r="I74" i="6"/>
  <c r="F74" i="6"/>
  <c r="I73" i="6"/>
  <c r="F73" i="6"/>
  <c r="I69" i="6"/>
  <c r="F69" i="6"/>
  <c r="I68" i="6"/>
  <c r="F68" i="6"/>
  <c r="F67" i="6"/>
  <c r="I66" i="6"/>
  <c r="F66" i="6"/>
  <c r="I65" i="6"/>
  <c r="F65" i="6"/>
  <c r="I61" i="6"/>
  <c r="F61" i="6"/>
  <c r="I60" i="6"/>
  <c r="F60" i="6"/>
  <c r="I59" i="6"/>
  <c r="F59" i="6"/>
  <c r="I58" i="6"/>
  <c r="F58" i="6"/>
  <c r="I57" i="6"/>
  <c r="F57" i="6"/>
  <c r="F53" i="6"/>
  <c r="F52" i="6"/>
  <c r="F51" i="6"/>
  <c r="F48" i="6"/>
  <c r="I46" i="6"/>
  <c r="F46" i="6"/>
  <c r="I44" i="6"/>
  <c r="F44" i="6"/>
  <c r="I42" i="6"/>
  <c r="F42" i="6"/>
  <c r="I39" i="6"/>
  <c r="I38" i="6"/>
  <c r="I37" i="6"/>
  <c r="I36" i="6"/>
  <c r="I33" i="6"/>
  <c r="I32" i="6"/>
  <c r="I31" i="6"/>
  <c r="I30" i="6"/>
  <c r="I28" i="6"/>
  <c r="I27" i="6"/>
  <c r="D80" i="3" l="1"/>
  <c r="D81" i="3"/>
  <c r="D82" i="3"/>
  <c r="D83" i="3"/>
  <c r="D84" i="3"/>
  <c r="D85" i="3" l="1"/>
  <c r="I77" i="3" l="1"/>
  <c r="F77" i="3"/>
  <c r="I76" i="3"/>
  <c r="F76" i="3"/>
  <c r="I75" i="3"/>
  <c r="F75" i="3"/>
  <c r="I74" i="3"/>
  <c r="F74" i="3"/>
  <c r="I73" i="3"/>
  <c r="F73" i="3"/>
  <c r="I61" i="3"/>
  <c r="F61" i="3"/>
  <c r="I60" i="3"/>
  <c r="F60" i="3"/>
  <c r="I59" i="3"/>
  <c r="F59" i="3"/>
  <c r="I58" i="3"/>
  <c r="F58" i="3"/>
  <c r="I57" i="3"/>
  <c r="F57" i="3"/>
  <c r="F53" i="3"/>
  <c r="F52" i="3"/>
  <c r="F51" i="3"/>
  <c r="F48" i="3"/>
  <c r="I46" i="3"/>
  <c r="F46" i="3"/>
  <c r="I44" i="3"/>
  <c r="F44" i="3"/>
  <c r="I42" i="3"/>
  <c r="F42" i="3"/>
  <c r="I93" i="2" l="1"/>
  <c r="H93" i="2"/>
  <c r="G93" i="2"/>
  <c r="F93" i="2"/>
  <c r="E93" i="2"/>
  <c r="D93" i="2"/>
  <c r="I86" i="2"/>
  <c r="H86" i="2"/>
  <c r="G86" i="2"/>
  <c r="F86" i="2"/>
  <c r="E86" i="2"/>
  <c r="D86" i="2"/>
  <c r="D78" i="2"/>
  <c r="I71" i="2"/>
  <c r="H71" i="2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D34" i="2"/>
  <c r="I27" i="2"/>
  <c r="H27" i="2"/>
  <c r="G27" i="2"/>
  <c r="F27" i="2"/>
  <c r="E27" i="2"/>
  <c r="D27" i="2"/>
  <c r="I20" i="2"/>
  <c r="H20" i="2"/>
  <c r="G20" i="2"/>
  <c r="G96" i="2" s="1"/>
  <c r="H98" i="2" s="1"/>
  <c r="F20" i="2"/>
  <c r="E20" i="2"/>
  <c r="D20" i="2"/>
  <c r="I13" i="2"/>
  <c r="H13" i="2"/>
  <c r="G13" i="2"/>
  <c r="F13" i="2"/>
  <c r="E13" i="2"/>
  <c r="D13" i="2"/>
  <c r="G9" i="1"/>
  <c r="E96" i="1"/>
  <c r="AA93" i="1"/>
  <c r="AB93" i="1"/>
  <c r="AC93" i="1"/>
  <c r="AD93" i="1"/>
  <c r="AE93" i="1"/>
  <c r="AA86" i="1"/>
  <c r="AB86" i="1"/>
  <c r="AC86" i="1"/>
  <c r="AD86" i="1"/>
  <c r="AE86" i="1"/>
  <c r="AA71" i="1"/>
  <c r="AB71" i="1"/>
  <c r="AC71" i="1"/>
  <c r="AD71" i="1"/>
  <c r="AE71" i="1"/>
  <c r="AA63" i="1"/>
  <c r="AB63" i="1"/>
  <c r="AC63" i="1"/>
  <c r="AD63" i="1"/>
  <c r="AE63" i="1"/>
  <c r="AA56" i="1"/>
  <c r="AB56" i="1"/>
  <c r="AC56" i="1"/>
  <c r="AD56" i="1"/>
  <c r="AE56" i="1"/>
  <c r="AA48" i="1"/>
  <c r="AB48" i="1"/>
  <c r="AC48" i="1"/>
  <c r="AD48" i="1"/>
  <c r="AE48" i="1"/>
  <c r="AA41" i="1"/>
  <c r="AB41" i="1"/>
  <c r="AC41" i="1"/>
  <c r="AD41" i="1"/>
  <c r="AE41" i="1"/>
  <c r="AA27" i="1"/>
  <c r="AB27" i="1"/>
  <c r="AC27" i="1"/>
  <c r="AD27" i="1"/>
  <c r="AE27" i="1"/>
  <c r="AA34" i="1"/>
  <c r="AB34" i="1"/>
  <c r="AC34" i="1"/>
  <c r="AD34" i="1"/>
  <c r="AE34" i="1"/>
  <c r="AA20" i="1"/>
  <c r="AB20" i="1"/>
  <c r="AC20" i="1"/>
  <c r="AD20" i="1"/>
  <c r="AE20" i="1"/>
  <c r="AA13" i="1"/>
  <c r="AB13" i="1"/>
  <c r="AC13" i="1"/>
  <c r="AD13" i="1"/>
  <c r="AE13" i="1"/>
  <c r="D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89" i="1"/>
  <c r="G88" i="1"/>
  <c r="G85" i="1"/>
  <c r="G84" i="1"/>
  <c r="G83" i="1"/>
  <c r="G82" i="1"/>
  <c r="G81" i="1"/>
  <c r="G86" i="1" s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4" i="1"/>
  <c r="G73" i="1"/>
  <c r="G78" i="1" s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N96" i="1" s="1"/>
  <c r="M71" i="1"/>
  <c r="L71" i="1"/>
  <c r="K71" i="1"/>
  <c r="J71" i="1"/>
  <c r="I71" i="1"/>
  <c r="H71" i="1"/>
  <c r="D71" i="1"/>
  <c r="G70" i="1"/>
  <c r="G69" i="1"/>
  <c r="G68" i="1"/>
  <c r="G67" i="1"/>
  <c r="G66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G62" i="1"/>
  <c r="G61" i="1"/>
  <c r="G60" i="1"/>
  <c r="G59" i="1"/>
  <c r="G58" i="1"/>
  <c r="G55" i="1"/>
  <c r="G54" i="1"/>
  <c r="G53" i="1"/>
  <c r="G52" i="1"/>
  <c r="G51" i="1"/>
  <c r="G47" i="1"/>
  <c r="G46" i="1"/>
  <c r="G45" i="1"/>
  <c r="G44" i="1"/>
  <c r="G43" i="1"/>
  <c r="Q41" i="1"/>
  <c r="H13" i="1"/>
  <c r="G8" i="1"/>
  <c r="M13" i="1"/>
  <c r="D34" i="1"/>
  <c r="D41" i="1"/>
  <c r="P99" i="1"/>
  <c r="O99" i="1"/>
  <c r="O100" i="1"/>
  <c r="D13" i="1"/>
  <c r="H41" i="1"/>
  <c r="L41" i="1"/>
  <c r="M41" i="1"/>
  <c r="N41" i="1"/>
  <c r="Z99" i="1"/>
  <c r="Y99" i="1"/>
  <c r="Y100" i="1" s="1"/>
  <c r="X99" i="1"/>
  <c r="W99" i="1"/>
  <c r="W100" i="1" s="1"/>
  <c r="V99" i="1"/>
  <c r="U99" i="1"/>
  <c r="U100" i="1" s="1"/>
  <c r="T99" i="1"/>
  <c r="S99" i="1"/>
  <c r="S100" i="1" s="1"/>
  <c r="R99" i="1"/>
  <c r="Q99" i="1"/>
  <c r="Q100" i="1" s="1"/>
  <c r="G38" i="1"/>
  <c r="L34" i="1"/>
  <c r="M34" i="1"/>
  <c r="N34" i="1"/>
  <c r="L27" i="1"/>
  <c r="M27" i="1"/>
  <c r="N27" i="1"/>
  <c r="L20" i="1"/>
  <c r="M20" i="1"/>
  <c r="N20" i="1"/>
  <c r="G31" i="1"/>
  <c r="G24" i="1"/>
  <c r="G25" i="1"/>
  <c r="G22" i="1"/>
  <c r="I13" i="1"/>
  <c r="J13" i="1"/>
  <c r="K13" i="1"/>
  <c r="L13" i="1"/>
  <c r="N13" i="1"/>
  <c r="D20" i="1"/>
  <c r="D27" i="1"/>
  <c r="Z34" i="1"/>
  <c r="Y34" i="1"/>
  <c r="X34" i="1"/>
  <c r="W34" i="1"/>
  <c r="V34" i="1"/>
  <c r="U34" i="1"/>
  <c r="T34" i="1"/>
  <c r="S34" i="1"/>
  <c r="R34" i="1"/>
  <c r="Q34" i="1"/>
  <c r="P34" i="1"/>
  <c r="O34" i="1"/>
  <c r="K34" i="1"/>
  <c r="J34" i="1"/>
  <c r="I34" i="1"/>
  <c r="H34" i="1"/>
  <c r="G29" i="1"/>
  <c r="G30" i="1"/>
  <c r="G32" i="1"/>
  <c r="G33" i="1"/>
  <c r="O13" i="1"/>
  <c r="O20" i="1"/>
  <c r="O27" i="1"/>
  <c r="O41" i="1"/>
  <c r="P13" i="1"/>
  <c r="P20" i="1"/>
  <c r="P27" i="1"/>
  <c r="P41" i="1"/>
  <c r="Q13" i="1"/>
  <c r="Q20" i="1"/>
  <c r="Q27" i="1"/>
  <c r="R13" i="1"/>
  <c r="R20" i="1"/>
  <c r="R27" i="1"/>
  <c r="R41" i="1"/>
  <c r="S13" i="1"/>
  <c r="S20" i="1"/>
  <c r="S27" i="1"/>
  <c r="S41" i="1"/>
  <c r="T13" i="1"/>
  <c r="T20" i="1"/>
  <c r="T27" i="1"/>
  <c r="T41" i="1"/>
  <c r="U13" i="1"/>
  <c r="U20" i="1"/>
  <c r="U27" i="1"/>
  <c r="U41" i="1"/>
  <c r="V13" i="1"/>
  <c r="V20" i="1"/>
  <c r="V27" i="1"/>
  <c r="V41" i="1"/>
  <c r="W13" i="1"/>
  <c r="W20" i="1"/>
  <c r="W27" i="1"/>
  <c r="W41" i="1"/>
  <c r="X13" i="1"/>
  <c r="X20" i="1"/>
  <c r="X27" i="1"/>
  <c r="X41" i="1"/>
  <c r="Y13" i="1"/>
  <c r="Y20" i="1"/>
  <c r="Y27" i="1"/>
  <c r="Y41" i="1"/>
  <c r="Z13" i="1"/>
  <c r="Z20" i="1"/>
  <c r="Z27" i="1"/>
  <c r="Z41" i="1"/>
  <c r="G39" i="1"/>
  <c r="G40" i="1"/>
  <c r="G37" i="1"/>
  <c r="G36" i="1"/>
  <c r="G26" i="1"/>
  <c r="G23" i="1"/>
  <c r="G17" i="1"/>
  <c r="G18" i="1"/>
  <c r="G19" i="1"/>
  <c r="G10" i="1"/>
  <c r="G11" i="1"/>
  <c r="G12" i="1"/>
  <c r="H27" i="1"/>
  <c r="H20" i="1"/>
  <c r="I27" i="1"/>
  <c r="I20" i="1"/>
  <c r="I41" i="1"/>
  <c r="J27" i="1"/>
  <c r="J20" i="1"/>
  <c r="J41" i="1"/>
  <c r="K27" i="1"/>
  <c r="K20" i="1"/>
  <c r="K41" i="1"/>
  <c r="G15" i="1"/>
  <c r="G16" i="1"/>
  <c r="E96" i="2"/>
  <c r="G93" i="1" l="1"/>
  <c r="F96" i="2"/>
  <c r="L96" i="1"/>
  <c r="AA96" i="1"/>
  <c r="G41" i="1"/>
  <c r="V96" i="1"/>
  <c r="AC96" i="1"/>
  <c r="O96" i="1"/>
  <c r="D96" i="2"/>
  <c r="H100" i="2" s="1"/>
  <c r="G71" i="1"/>
  <c r="AE96" i="1"/>
  <c r="H96" i="2"/>
  <c r="H102" i="2" s="1"/>
  <c r="I96" i="2"/>
  <c r="H103" i="2" s="1"/>
  <c r="AB96" i="1"/>
  <c r="P96" i="1"/>
  <c r="G48" i="1"/>
  <c r="H96" i="1"/>
  <c r="G27" i="1"/>
  <c r="M96" i="1"/>
  <c r="G63" i="1"/>
  <c r="AD96" i="1"/>
  <c r="G56" i="1"/>
  <c r="G20" i="1"/>
  <c r="K96" i="1"/>
  <c r="J96" i="1"/>
  <c r="G13" i="1"/>
  <c r="Z96" i="1"/>
  <c r="Y96" i="1"/>
  <c r="X96" i="1"/>
  <c r="W96" i="1"/>
  <c r="U96" i="1"/>
  <c r="T96" i="1"/>
  <c r="S96" i="1"/>
  <c r="R96" i="1"/>
  <c r="Q96" i="1"/>
  <c r="G34" i="1"/>
  <c r="D96" i="1"/>
  <c r="I96" i="1"/>
  <c r="G99" i="1" l="1"/>
  <c r="AA107" i="1"/>
  <c r="H101" i="2"/>
  <c r="G98" i="1"/>
  <c r="AA106" i="1"/>
  <c r="AA109" i="1"/>
  <c r="AA105" i="1"/>
  <c r="G100" i="1"/>
  <c r="G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W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G5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A9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<sst xmlns="http://schemas.openxmlformats.org/spreadsheetml/2006/main" count="443" uniqueCount="249">
  <si>
    <t>Harmonogram realizacji programu studiów.</t>
  </si>
  <si>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</si>
  <si>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</si>
  <si>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</si>
  <si>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</si>
  <si>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</si>
  <si>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</si>
  <si>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</si>
  <si>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</si>
  <si>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</si>
  <si>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</si>
  <si>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</si>
  <si>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</si>
  <si>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</si>
  <si>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</si>
  <si>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</si>
  <si>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</si>
  <si>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</si>
  <si>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</si>
  <si>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</si>
  <si>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</si>
  <si>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</si>
  <si>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</si>
  <si>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</si>
  <si>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</si>
  <si>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</si>
  <si>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</si>
  <si>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WYKŁADY</t>
  </si>
  <si>
    <t>Ć/K/L/LEK/SiP/ZT</t>
  </si>
  <si>
    <t>do wyboru</t>
  </si>
  <si>
    <t>z bezpośrednim udziałem nauczycieli 
akademickich lub innych osób 
prowadzących zajęcia i studentów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</si>
  <si>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</si>
  <si>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</si>
  <si>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</si>
  <si>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</si>
  <si>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</si>
  <si>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</si>
  <si>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</si>
  <si>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</si>
  <si>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</si>
  <si>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</si>
  <si>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</si>
  <si>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</si>
  <si>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</si>
  <si>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</si>
  <si>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</si>
  <si>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</si>
  <si>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</si>
  <si>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</si>
  <si>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</si>
  <si>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</si>
  <si>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</si>
  <si>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</si>
  <si>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</si>
  <si>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</si>
  <si>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</si>
  <si>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</si>
  <si>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</si>
  <si>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</si>
  <si>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</si>
  <si>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</si>
  <si>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</si>
  <si>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Kierunek studiów: EKONOMIA</t>
  </si>
  <si>
    <t>Poziom studiów: DRUGIEGO STOPNIA</t>
  </si>
  <si>
    <t>Profil studiów: OGÓLNOAKADEMICKI</t>
  </si>
  <si>
    <t>Forma studiów: NIESTACJONARNE</t>
  </si>
  <si>
    <t>Grupa Zajęć_ 1.1 PRZEDMIOTY KSZTAŁCENIA OGÓLNEGO</t>
  </si>
  <si>
    <t>Ochrona własności intelektualnej i komercjalizacja wiedzy</t>
  </si>
  <si>
    <t>330-EN2-1OWK</t>
  </si>
  <si>
    <t>Etyka w biznesie</t>
  </si>
  <si>
    <t>Etykieta uczelni</t>
  </si>
  <si>
    <t>330-EN2-1ETU</t>
  </si>
  <si>
    <t>Prawo gospodarcze</t>
  </si>
  <si>
    <t>330-EN2-1PRG</t>
  </si>
  <si>
    <t>Grupa Zajęć_ 2 PRZEDMIOTY PODSTAWOWE</t>
  </si>
  <si>
    <t>Historia myśli ekonomicznej</t>
  </si>
  <si>
    <t>330-EN2-1HME</t>
  </si>
  <si>
    <t>Makroekonomia II</t>
  </si>
  <si>
    <t>330-EN2-1ME2</t>
  </si>
  <si>
    <t>Grupa Zajęć_ 3.1 PRZEDMIOTY KIERUNKOWE</t>
  </si>
  <si>
    <t>Psychologia ekonomiczna</t>
  </si>
  <si>
    <t>330-EN2-1PSE</t>
  </si>
  <si>
    <t>Grupa Zajęć_ 3.2 PRZEDMIOTY KIERUNKOWE (do wyboru)</t>
  </si>
  <si>
    <t>330-EN2-2FZR</t>
  </si>
  <si>
    <t>Finanse niekonwencjonalne</t>
  </si>
  <si>
    <t>330-EN2-2FNI</t>
  </si>
  <si>
    <t>330-EN2-2FMI</t>
  </si>
  <si>
    <t>Polityka kursów walutowych</t>
  </si>
  <si>
    <t>330-EN2-2PKW</t>
  </si>
  <si>
    <t>Grupa Zajęć_ 4 SEMINARIA</t>
  </si>
  <si>
    <t>Seminarium magisterskie cz. 1</t>
  </si>
  <si>
    <t>Seminarium magisterskie cz. 2</t>
  </si>
  <si>
    <t>Seminarium magisterskie cz. 3</t>
  </si>
  <si>
    <t>Moduł specjalizacyjny_ 1 ANALIZA RYNKU I DORADZTWO INWESTYCYJNE 2</t>
  </si>
  <si>
    <t>Grupa Zajęć_ 5.1 PRZEDMIOTY SPECJALIZACYJNE</t>
  </si>
  <si>
    <t>Analiza globanych trendów</t>
  </si>
  <si>
    <t>330-EN2-2AAGT</t>
  </si>
  <si>
    <t>Zarządzanie instrumentami rynku kapitałowego</t>
  </si>
  <si>
    <t>330-EN2-2AZIK</t>
  </si>
  <si>
    <t>Wycena inwestycji i doradztwo inwestycyjne</t>
  </si>
  <si>
    <t>330-EN2-2AWID</t>
  </si>
  <si>
    <t>Zarządzanie ryzykiem inwestycyjnym</t>
  </si>
  <si>
    <t>330-EN2-2AZRI</t>
  </si>
  <si>
    <t>Analiza fundamentalna i techniczna</t>
  </si>
  <si>
    <t>330-EN2-2AAFT</t>
  </si>
  <si>
    <t>Moduł specjalizacyjny_ 2 RACHUNKOWOŚĆ I PODATKI</t>
  </si>
  <si>
    <t>Grupa Zajęć_ 5.2 PRZEDMIOTY SPECJALIZACYJNE</t>
  </si>
  <si>
    <t>Standardy rachunkowości</t>
  </si>
  <si>
    <t>330-EN2-2VSTR</t>
  </si>
  <si>
    <t>Kontrola podatkowa i celno-skarbowa</t>
  </si>
  <si>
    <t>Budżetowanie i controling</t>
  </si>
  <si>
    <t>330-EN2-2VBIC</t>
  </si>
  <si>
    <t>Uproszczone formy ewidencji podatkowej</t>
  </si>
  <si>
    <t>330-EN2-2VUFE</t>
  </si>
  <si>
    <t>Strategie podatkowe przedsiębiorstw</t>
  </si>
  <si>
    <t>330-EN2-2VSPP</t>
  </si>
  <si>
    <t>Grupa Zajęć_ 5.3 PRZEDMIOTY SPECJALIZACYJNE</t>
  </si>
  <si>
    <t>Grupa Zajęć_ 6 (Praktyki zawodowe)</t>
  </si>
  <si>
    <t>Forma studiów: STACJONARNE</t>
  </si>
  <si>
    <t>Język obcy - lektorat</t>
  </si>
  <si>
    <t>330-ES2-1OWK</t>
  </si>
  <si>
    <t>330-ES2-2EBI</t>
  </si>
  <si>
    <t>330-ES2-1ETU</t>
  </si>
  <si>
    <t>330-ES2-1PRG</t>
  </si>
  <si>
    <t>330-ES2-1HME</t>
  </si>
  <si>
    <t>330-ES2-1ME2</t>
  </si>
  <si>
    <t>330-ES2-1PSE</t>
  </si>
  <si>
    <t>18 A</t>
  </si>
  <si>
    <t>18 B</t>
  </si>
  <si>
    <t>19 A</t>
  </si>
  <si>
    <t>330-ES2-2FZR</t>
  </si>
  <si>
    <t>19 B</t>
  </si>
  <si>
    <t>330-ES2-2FNI</t>
  </si>
  <si>
    <t>20 A</t>
  </si>
  <si>
    <t>330-ES2-2FMI</t>
  </si>
  <si>
    <t>20 B</t>
  </si>
  <si>
    <t>330-ES2-2PKW</t>
  </si>
  <si>
    <t>21</t>
  </si>
  <si>
    <t>330-ES2-2AAGT</t>
  </si>
  <si>
    <t>330-ES2-2AZIK</t>
  </si>
  <si>
    <t>330-ES2-2AWID</t>
  </si>
  <si>
    <t>330-ES2-2AZRI</t>
  </si>
  <si>
    <t>330-ES2-2AAFT</t>
  </si>
  <si>
    <t>330-ES2-2VSTR</t>
  </si>
  <si>
    <t>330-ES2-2VBIC</t>
  </si>
  <si>
    <t>330-ES2-2VUFE</t>
  </si>
  <si>
    <t>330-ES2-2VSPP</t>
  </si>
  <si>
    <t>Język obcy- specjalistyczny warsztat językowy</t>
  </si>
  <si>
    <t>Finanse zrównoważone lub</t>
  </si>
  <si>
    <t>Finanse międzynarodowe lub</t>
  </si>
  <si>
    <t>Moduł specjalizacyjny 1. ANALIZA RYNKU I DORADZTWO INWESTYCYJNE 2</t>
  </si>
  <si>
    <t>Moduł specjalizacyjny 2. RACHUNKOWOŚĆ I PODATKI</t>
  </si>
  <si>
    <t>Przedmiot w języku obcym (z oferty)*</t>
  </si>
  <si>
    <r>
      <t>Ekonometria /</t>
    </r>
    <r>
      <rPr>
        <i/>
        <sz val="11"/>
        <rFont val="Times New Roman"/>
        <family val="1"/>
        <charset val="238"/>
      </rPr>
      <t>Econometrics</t>
    </r>
  </si>
  <si>
    <r>
      <t>Ekonomia matematyczna /</t>
    </r>
    <r>
      <rPr>
        <i/>
        <sz val="11"/>
        <rFont val="Times New Roman"/>
        <family val="1"/>
        <charset val="238"/>
      </rPr>
      <t>Mathematical Economics</t>
    </r>
  </si>
  <si>
    <r>
      <t>Statystyka matematyczna /</t>
    </r>
    <r>
      <rPr>
        <i/>
        <sz val="11"/>
        <rFont val="Times New Roman"/>
        <family val="1"/>
        <charset val="238"/>
      </rPr>
      <t>Mathematical Statistics</t>
    </r>
  </si>
  <si>
    <r>
      <t>Prognozowanie procesów gospodarczych /</t>
    </r>
    <r>
      <rPr>
        <i/>
        <sz val="11"/>
        <rFont val="Times New Roman"/>
        <family val="1"/>
        <charset val="238"/>
      </rPr>
      <t>Forecasting economic processes</t>
    </r>
  </si>
  <si>
    <r>
      <t>Ekonomia menedżerska /</t>
    </r>
    <r>
      <rPr>
        <i/>
        <sz val="11"/>
        <rFont val="Times New Roman"/>
        <family val="1"/>
        <charset val="238"/>
      </rPr>
      <t>Managerial economics</t>
    </r>
  </si>
  <si>
    <r>
      <t>Ekonomia heterodoksyjna</t>
    </r>
    <r>
      <rPr>
        <i/>
        <sz val="11"/>
        <rFont val="Times New Roman"/>
        <family val="1"/>
        <charset val="238"/>
      </rPr>
      <t xml:space="preserve"> /Heterodox economics</t>
    </r>
    <r>
      <rPr>
        <sz val="11"/>
        <rFont val="Times New Roman"/>
        <family val="1"/>
        <charset val="238"/>
      </rPr>
      <t xml:space="preserve">  lub</t>
    </r>
  </si>
  <si>
    <r>
      <t>Finanse behawioralne /</t>
    </r>
    <r>
      <rPr>
        <i/>
        <sz val="11"/>
        <rFont val="Times New Roman"/>
        <family val="1"/>
        <charset val="238"/>
      </rPr>
      <t>Behavioural finance</t>
    </r>
  </si>
  <si>
    <r>
      <t xml:space="preserve">Ekonomia sektora publicznego / </t>
    </r>
    <r>
      <rPr>
        <i/>
        <sz val="11"/>
        <rFont val="Times New Roman"/>
        <family val="1"/>
        <charset val="238"/>
      </rPr>
      <t>Public Sector Economics</t>
    </r>
  </si>
  <si>
    <r>
      <t xml:space="preserve">Ekonomia międzynarodowa / </t>
    </r>
    <r>
      <rPr>
        <i/>
        <sz val="11"/>
        <rFont val="Times New Roman"/>
        <family val="1"/>
        <charset val="238"/>
      </rPr>
      <t>International Economics</t>
    </r>
  </si>
  <si>
    <r>
      <t xml:space="preserve">Dynamika systemów ekonomicznych /  </t>
    </r>
    <r>
      <rPr>
        <i/>
        <sz val="11"/>
        <rFont val="Times New Roman"/>
        <family val="1"/>
        <charset val="238"/>
      </rPr>
      <t>Dynamics of Economic Systems</t>
    </r>
  </si>
  <si>
    <t>330-EN2-1ANGL/ 330-EN2-1GERL/ 330-EN2-1ROSL</t>
  </si>
  <si>
    <t>330-EN2-1ANGW/ 330-EN2-1GERW/ 330-EN2-1ROSW</t>
  </si>
  <si>
    <t>330-ES2-1ANGL/ 330-ES2-1GERL/ 330-ES2-1ROSL</t>
  </si>
  <si>
    <t>330-ES2-1ANGW/ 330-ES2-1GERW/ 330-ES2-1ROSW</t>
  </si>
  <si>
    <t>różne kody</t>
  </si>
  <si>
    <t>330-ES2-1EMI / 330-ES2-1EMI#E</t>
  </si>
  <si>
    <t>330-ES2-1ESP / 330-ES2-1ESP#E</t>
  </si>
  <si>
    <t>330-ES2-2DSE / 330-ES2-2DSE#E</t>
  </si>
  <si>
    <t>330-ES2-1EKH / 330-ES2-1EKH#E</t>
  </si>
  <si>
    <t>330-ES2-1FBE / 330-ES2-1FBE#E</t>
  </si>
  <si>
    <t>330-ES2-1EME / 330-ES2-1EME#E</t>
  </si>
  <si>
    <t>330-ES2-1STM / 330-ES2-1STM#E</t>
  </si>
  <si>
    <t>330-ES2-1EKN / 330-ES2-1EKN#E</t>
  </si>
  <si>
    <t>330-ES2-2EKM / 330-ES2-2EKM#E</t>
  </si>
  <si>
    <t>330-ES2-2PPG / 330-ES2-2PPG#E</t>
  </si>
  <si>
    <t>Zaopiniowany na Radzie Wydziału</t>
  </si>
  <si>
    <t>330-EN2-1EME / 330-EN2-1EME#E</t>
  </si>
  <si>
    <t>330-EN2-1STM / 330-EN2-1STM#E</t>
  </si>
  <si>
    <t>330-EN2-1EKN / 330-EN2-1EKN#E</t>
  </si>
  <si>
    <t>330-EN2-2EKM / 330-EN2-2EKM#E</t>
  </si>
  <si>
    <t>330-EN2-2PPG / 330-EN2-2PPG#E</t>
  </si>
  <si>
    <t>330-EN2-1EMI / 330-EN2-1EMI#E</t>
  </si>
  <si>
    <t>330-EN2-1ESP / 330-EN2-1ESP#E</t>
  </si>
  <si>
    <t>330-EN2-2DSE / 330-EN2-2DSE#E</t>
  </si>
  <si>
    <t>330-EN2-1EKH / 330-EN2-1EKH#E</t>
  </si>
  <si>
    <t>330-EN2-1FBE / 330-EN2-1FBE#E</t>
  </si>
  <si>
    <t>330-ES2-2VKPS</t>
  </si>
  <si>
    <t>330-EN2-2VKPS</t>
  </si>
  <si>
    <t>Grupa Zajęć_ 1.2 PRZEDMIOTY HUMANIZUJĄCE</t>
  </si>
  <si>
    <t>Kultura języka</t>
  </si>
  <si>
    <t>Zagadnienia kulturowe w ekonomii</t>
  </si>
  <si>
    <t>6.H1</t>
  </si>
  <si>
    <t>6.H2</t>
  </si>
  <si>
    <t>6.H3</t>
  </si>
  <si>
    <t>nd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</si>
  <si>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1. ANALIZA RYNKU I DORADZTWO INWESTYCYJNE 2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</si>
  <si>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2. RACHUNKOWOŚĆ I PODATKI</t>
  </si>
  <si>
    <t>330-ES2-1KUJ</t>
  </si>
  <si>
    <t>330-ES2-2ZKE</t>
  </si>
  <si>
    <t>Załącznik 1_Program studiów - wskaźniki ilościowe</t>
  </si>
  <si>
    <t>Poziom studiów:DRUGIEGO STOPNIA</t>
  </si>
  <si>
    <t>Język obcy - specjalistyczny warsztat językowy</t>
  </si>
  <si>
    <t>Finanse zrównoważone</t>
  </si>
  <si>
    <t>Finanse międzynarodowe</t>
  </si>
  <si>
    <t>Przedmiot w języku obcym (z oferty)</t>
  </si>
  <si>
    <t>Moduł specjalizacyjny_  2 RACHUNKOWOŚĆ I PODATKI</t>
  </si>
  <si>
    <t>Grupa Zajęć_  5.2 PRZEDMIOTY SPECJALIZACYJNE</t>
  </si>
  <si>
    <t>OGÓŁEM Moduł specjalizacyjny 1. ANALIZA RYNKU I DORADZTWO INWESTYCYJNE 2</t>
  </si>
  <si>
    <t>OGÓŁEM Moduł specjalizacyjny 2. RACHUNKOWOŚĆ I PODATKI</t>
  </si>
  <si>
    <t>330-EN2-2EBI</t>
  </si>
  <si>
    <t>330-EN2-1KUJ</t>
  </si>
  <si>
    <t>330-EN2-2ZKE</t>
  </si>
  <si>
    <t>FinTech-y i innowacje finansowe</t>
  </si>
  <si>
    <t>E-commerce i finanse zakotwiczone</t>
  </si>
  <si>
    <t>Moduł specjalizacyjny_ 3 FINANSE CYFROWE</t>
  </si>
  <si>
    <t>OGÓŁEM Moduł specjalizacyjny 3. FINANSE CYFROWE</t>
  </si>
  <si>
    <t>Moduł specjalizacyjny 3. FINANSE CYFROWE</t>
  </si>
  <si>
    <t xml:space="preserve">Grupa Zajęć_ 5.1 PRZEDMIOTY SPECJALIZACYJNE                                              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</si>
  <si>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3. FINANSE CYFROWE</t>
  </si>
  <si>
    <t>Obowiązuje od roku akademickiego: 2026/2027</t>
  </si>
  <si>
    <t>8</t>
  </si>
  <si>
    <t>2,8</t>
  </si>
  <si>
    <t>0</t>
  </si>
  <si>
    <t>RegTech i cyberbezpieczeństwo w finansach</t>
  </si>
  <si>
    <t>Nowoczesna analiza danych w finansach</t>
  </si>
  <si>
    <t>AI w finansach</t>
  </si>
  <si>
    <t>Praktyki zawodowe (2 tygodnie; 60 godz. zegarowych, 80 godzin lekcyjnych)</t>
  </si>
  <si>
    <t>330-EN2-1PRA</t>
  </si>
  <si>
    <t>330-EN2-2CFTF</t>
  </si>
  <si>
    <t>330-EN2-2CRTC</t>
  </si>
  <si>
    <t>330-EN2-2CANF</t>
  </si>
  <si>
    <t>330-EN2-2CEFZ</t>
  </si>
  <si>
    <t>330-EN2-2CAIF</t>
  </si>
  <si>
    <t xml:space="preserve">330-EN2-1ASEM /        330-EN2-1VSEM /      330-EN2-1CSEM </t>
  </si>
  <si>
    <t xml:space="preserve">330-EN2-2ASEM2 / 330-EN2-2VSEM2 / 330-EN2-2CSEM2 </t>
  </si>
  <si>
    <t xml:space="preserve">330-EN2-2ASEM3 / 330-EN2-2VSEM3 / 330-EN2-2CSEM3 </t>
  </si>
  <si>
    <t xml:space="preserve">330-ES2-1ASEM /      330-ES2-1VSEM /      330-ES2-1CSEM </t>
  </si>
  <si>
    <t>330-ES2-2ASEM2 / 330-ES2-2VSEM2 / 330-ES2-2CSEM2</t>
  </si>
  <si>
    <t xml:space="preserve">330-ES2-2ASEM3 / 330-ES2-2VSEM3 / 330-ES2-2CSEM3 </t>
  </si>
  <si>
    <t>330-ES2-1PRA</t>
  </si>
  <si>
    <t>Ekonomia menedżerska /Managerial economics</t>
  </si>
  <si>
    <t>Statystyka matematyczna /Mathematical Statistics</t>
  </si>
  <si>
    <t>Ekonometria /Econometrics</t>
  </si>
  <si>
    <t>Ekonomia matematyczna /Mathematical Economics</t>
  </si>
  <si>
    <t>Prognozowanie procesów gospodarczych /Forecasting economic processes</t>
  </si>
  <si>
    <t>W dniu: 09.03.2026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</si>
</sst>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 CE"/>
    </font>
    <font>
      <sz val="11"/>
      <color theme="1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2" fillId="0" borderId="0"/>
    <xf numFmtId="0" fontId="21" fillId="0" borderId="0"/>
    <xf numFmtId="0" fontId="1" fillId="0" borderId="0"/>
    <xf numFmtId="0" fontId="1" fillId="0" borderId="0"/>
  </cellStyleXfs>
  <cellXfs count="443">
    <xf numFmtId="0" fontId="0" fillId="0" borderId="0" xfId="0"/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49" fontId="10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Continuous" vertical="center"/>
      <protection locked="0"/>
    </xf>
    <xf numFmtId="0" fontId="10" fillId="2" borderId="1" xfId="0" applyFont="1" applyFill="1" applyBorder="1" applyAlignment="1" applyProtection="1">
      <alignment horizontal="centerContinuous" vertical="center"/>
      <protection locked="0"/>
    </xf>
    <xf numFmtId="0" fontId="10" fillId="2" borderId="2" xfId="0" applyFont="1" applyFill="1" applyBorder="1" applyAlignment="1" applyProtection="1">
      <alignment horizontal="centerContinuous" vertical="center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49" fontId="10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49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8" xfId="0" quotePrefix="1" applyFont="1" applyFill="1" applyBorder="1" applyAlignment="1" applyProtection="1">
      <alignment horizontal="center" vertical="center"/>
      <protection locked="0"/>
    </xf>
    <xf numFmtId="49" fontId="10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49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 shrinkToFit="1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49" fontId="9" fillId="2" borderId="28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22" xfId="0" quotePrefix="1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7" xfId="0" quotePrefix="1" applyFont="1" applyFill="1" applyBorder="1" applyAlignment="1" applyProtection="1">
      <alignment horizontal="center" vertical="center"/>
      <protection locked="0"/>
    </xf>
    <xf numFmtId="0" fontId="10" fillId="2" borderId="8" xfId="0" quotePrefix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shrinkToFit="1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0" fillId="2" borderId="30" xfId="0" applyFont="1" applyFill="1" applyBorder="1" applyAlignment="1" applyProtection="1">
      <alignment vertical="center"/>
      <protection locked="0"/>
    </xf>
    <xf numFmtId="0" fontId="10" fillId="2" borderId="5" xfId="0" applyFont="1" applyFill="1" applyBorder="1" applyAlignment="1" applyProtection="1">
      <alignment vertical="center"/>
      <protection locked="0"/>
    </xf>
    <xf numFmtId="0" fontId="10" fillId="2" borderId="11" xfId="0" applyFont="1" applyFill="1" applyBorder="1" applyAlignment="1" applyProtection="1">
      <alignment vertical="center"/>
      <protection locked="0"/>
    </xf>
    <xf numFmtId="49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vertical="center"/>
      <protection locked="0"/>
    </xf>
    <xf numFmtId="0" fontId="10" fillId="2" borderId="15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29" xfId="0" quotePrefix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textRotation="90" wrapText="1" shrinkToFit="1"/>
      <protection locked="0"/>
    </xf>
    <xf numFmtId="0" fontId="10" fillId="2" borderId="1" xfId="0" applyFont="1" applyFill="1" applyBorder="1" applyAlignment="1" applyProtection="1">
      <alignment horizontal="center" textRotation="90" shrinkToFit="1"/>
      <protection locked="0"/>
    </xf>
    <xf numFmtId="0" fontId="10" fillId="2" borderId="16" xfId="0" applyFont="1" applyFill="1" applyBorder="1" applyAlignment="1" applyProtection="1">
      <alignment horizontal="center" textRotation="90" shrinkToFit="1"/>
      <protection locked="0"/>
    </xf>
    <xf numFmtId="0" fontId="10" fillId="2" borderId="17" xfId="0" applyFont="1" applyFill="1" applyBorder="1" applyAlignment="1" applyProtection="1">
      <alignment horizontal="center" textRotation="90" shrinkToFit="1"/>
      <protection locked="0"/>
    </xf>
    <xf numFmtId="0" fontId="10" fillId="2" borderId="17" xfId="0" applyFont="1" applyFill="1" applyBorder="1" applyAlignment="1" applyProtection="1">
      <alignment horizontal="center" textRotation="90" wrapText="1"/>
      <protection locked="0"/>
    </xf>
    <xf numFmtId="0" fontId="10" fillId="2" borderId="17" xfId="0" applyFont="1" applyFill="1" applyBorder="1" applyAlignment="1" applyProtection="1">
      <alignment horizontal="center" textRotation="90" wrapText="1" shrinkToFit="1"/>
      <protection locked="0"/>
    </xf>
    <xf numFmtId="0" fontId="10" fillId="2" borderId="18" xfId="0" applyFont="1" applyFill="1" applyBorder="1" applyAlignment="1" applyProtection="1">
      <alignment horizontal="center" textRotation="90" shrinkToFit="1"/>
      <protection locked="0"/>
    </xf>
    <xf numFmtId="0" fontId="10" fillId="2" borderId="37" xfId="0" applyFont="1" applyFill="1" applyBorder="1" applyAlignment="1" applyProtection="1">
      <alignment horizontal="center" textRotation="90" shrinkToFit="1"/>
      <protection locked="0"/>
    </xf>
    <xf numFmtId="0" fontId="10" fillId="2" borderId="35" xfId="0" applyFont="1" applyFill="1" applyBorder="1" applyAlignment="1" applyProtection="1">
      <alignment horizontal="center" textRotation="90" shrinkToFit="1"/>
      <protection locked="0"/>
    </xf>
    <xf numFmtId="0" fontId="10" fillId="2" borderId="8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49" fontId="10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10" fillId="2" borderId="41" xfId="0" applyFont="1" applyFill="1" applyBorder="1" applyAlignment="1" applyProtection="1">
      <alignment horizontal="center" vertical="center" shrinkToFit="1"/>
      <protection locked="0"/>
    </xf>
    <xf numFmtId="0" fontId="10" fillId="2" borderId="29" xfId="0" applyFont="1" applyFill="1" applyBorder="1" applyAlignment="1" applyProtection="1">
      <alignment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44" xfId="0" quotePrefix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2" borderId="40" xfId="0" applyFont="1" applyFill="1" applyBorder="1" applyAlignment="1" applyProtection="1">
      <alignment horizontal="center" vertical="center" shrinkToFit="1"/>
      <protection locked="0"/>
    </xf>
    <xf numFmtId="49" fontId="10" fillId="2" borderId="40" xfId="0" applyNumberFormat="1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vertical="center"/>
      <protection locked="0"/>
    </xf>
    <xf numFmtId="0" fontId="10" fillId="2" borderId="48" xfId="0" applyFont="1" applyFill="1" applyBorder="1" applyAlignment="1" applyProtection="1">
      <alignment vertical="center"/>
      <protection locked="0"/>
    </xf>
    <xf numFmtId="0" fontId="10" fillId="2" borderId="49" xfId="0" applyFont="1" applyFill="1" applyBorder="1" applyAlignment="1" applyProtection="1">
      <alignment vertical="center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0" fillId="2" borderId="50" xfId="0" applyFont="1" applyFill="1" applyBorder="1" applyAlignment="1" applyProtection="1">
      <alignment vertical="center"/>
      <protection locked="0"/>
    </xf>
    <xf numFmtId="0" fontId="10" fillId="2" borderId="24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10" fillId="2" borderId="13" xfId="0" quotePrefix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 shrinkToFit="1"/>
      <protection locked="0"/>
    </xf>
    <xf numFmtId="0" fontId="10" fillId="2" borderId="51" xfId="0" applyFont="1" applyFill="1" applyBorder="1" applyAlignment="1">
      <alignment horizontal="left" vertical="center" shrinkToFit="1"/>
    </xf>
    <xf numFmtId="0" fontId="9" fillId="2" borderId="52" xfId="0" applyFont="1" applyFill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textRotation="90" wrapText="1"/>
    </xf>
    <xf numFmtId="0" fontId="10" fillId="2" borderId="54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 applyProtection="1">
      <alignment vertical="center"/>
      <protection locked="0"/>
    </xf>
    <xf numFmtId="0" fontId="14" fillId="2" borderId="56" xfId="0" applyFont="1" applyFill="1" applyBorder="1" applyAlignment="1" applyProtection="1">
      <alignment vertical="center"/>
      <protection locked="0"/>
    </xf>
    <xf numFmtId="0" fontId="14" fillId="2" borderId="16" xfId="0" quotePrefix="1" applyFont="1" applyFill="1" applyBorder="1" applyAlignment="1" applyProtection="1">
      <alignment horizontal="center" vertical="center"/>
      <protection locked="0"/>
    </xf>
    <xf numFmtId="0" fontId="14" fillId="2" borderId="18" xfId="0" quotePrefix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49" fontId="23" fillId="2" borderId="4" xfId="0" applyNumberFormat="1" applyFont="1" applyFill="1" applyBorder="1" applyAlignment="1" applyProtection="1">
      <alignment vertical="center" shrinkToFit="1"/>
      <protection locked="0"/>
    </xf>
    <xf numFmtId="49" fontId="23" fillId="2" borderId="3" xfId="0" applyNumberFormat="1" applyFont="1" applyFill="1" applyBorder="1" applyAlignment="1" applyProtection="1">
      <alignment vertical="center" shrinkToFit="1"/>
      <protection locked="0"/>
    </xf>
    <xf numFmtId="49" fontId="23" fillId="2" borderId="19" xfId="0" applyNumberFormat="1" applyFont="1" applyFill="1" applyBorder="1" applyAlignment="1" applyProtection="1">
      <alignment vertical="center" shrinkToFit="1"/>
      <protection locked="0"/>
    </xf>
    <xf numFmtId="0" fontId="25" fillId="2" borderId="3" xfId="0" applyFont="1" applyFill="1" applyBorder="1" applyAlignment="1" applyProtection="1">
      <alignment horizontal="left" vertical="center" shrinkToFit="1"/>
      <protection locked="0"/>
    </xf>
    <xf numFmtId="0" fontId="25" fillId="2" borderId="4" xfId="0" applyFont="1" applyFill="1" applyBorder="1" applyAlignment="1" applyProtection="1">
      <alignment horizontal="left" vertical="center" shrinkToFi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0" fillId="2" borderId="4" xfId="1" applyFont="1" applyFill="1" applyBorder="1" applyAlignment="1">
      <alignment wrapText="1"/>
    </xf>
    <xf numFmtId="0" fontId="9" fillId="2" borderId="1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2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4" xfId="0" applyNumberFormat="1" applyFont="1" applyFill="1" applyBorder="1" applyAlignment="1" applyProtection="1">
      <alignment vertical="center" wrapText="1" shrinkToFit="1"/>
      <protection locked="0"/>
    </xf>
    <xf numFmtId="49" fontId="12" fillId="2" borderId="19" xfId="0" applyNumberFormat="1" applyFont="1" applyFill="1" applyBorder="1" applyAlignment="1" applyProtection="1">
      <alignment vertical="center" wrapText="1" shrinkToFit="1"/>
      <protection locked="0"/>
    </xf>
    <xf numFmtId="49" fontId="12" fillId="2" borderId="3" xfId="0" applyNumberFormat="1" applyFont="1" applyFill="1" applyBorder="1" applyAlignment="1" applyProtection="1">
      <alignment vertical="center" wrapText="1" shrinkToFit="1"/>
      <protection locked="0"/>
    </xf>
    <xf numFmtId="49" fontId="12" fillId="0" borderId="19" xfId="0" applyNumberFormat="1" applyFont="1" applyBorder="1" applyAlignment="1" applyProtection="1">
      <alignment vertical="center" wrapText="1" shrinkToFit="1"/>
      <protection locked="0"/>
    </xf>
    <xf numFmtId="49" fontId="12" fillId="2" borderId="24" xfId="0" applyNumberFormat="1" applyFont="1" applyFill="1" applyBorder="1" applyAlignment="1" applyProtection="1">
      <alignment vertical="center" wrapText="1" shrinkToFit="1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textRotation="90" wrapText="1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vertical="center"/>
      <protection locked="0"/>
    </xf>
    <xf numFmtId="0" fontId="14" fillId="2" borderId="19" xfId="0" applyFont="1" applyFill="1" applyBorder="1" applyAlignment="1">
      <alignment horizontal="center" vertical="center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50" xfId="0" applyFont="1" applyFill="1" applyBorder="1" applyAlignment="1" applyProtection="1">
      <alignment horizontal="center" vertical="center"/>
      <protection locked="0"/>
    </xf>
    <xf numFmtId="0" fontId="14" fillId="2" borderId="49" xfId="0" applyFont="1" applyFill="1" applyBorder="1" applyAlignment="1">
      <alignment horizontal="center" vertical="center"/>
    </xf>
    <xf numFmtId="0" fontId="14" fillId="2" borderId="24" xfId="0" applyFont="1" applyFill="1" applyBorder="1" applyAlignment="1" applyProtection="1">
      <alignment vertical="center"/>
      <protection locked="0"/>
    </xf>
    <xf numFmtId="0" fontId="14" fillId="2" borderId="2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3" xfId="0" applyFont="1" applyFill="1" applyBorder="1" applyAlignment="1" applyProtection="1">
      <alignment vertical="center"/>
      <protection locked="0"/>
    </xf>
    <xf numFmtId="0" fontId="14" fillId="2" borderId="14" xfId="0" applyFont="1" applyFill="1" applyBorder="1" applyAlignment="1">
      <alignment horizontal="center" vertical="center"/>
    </xf>
    <xf numFmtId="0" fontId="14" fillId="2" borderId="70" xfId="0" applyFont="1" applyFill="1" applyBorder="1" applyAlignment="1" applyProtection="1">
      <alignment vertical="center"/>
      <protection locked="0"/>
    </xf>
    <xf numFmtId="0" fontId="15" fillId="2" borderId="44" xfId="0" applyFont="1" applyFill="1" applyBorder="1" applyAlignment="1">
      <alignment horizontal="center" vertical="center"/>
    </xf>
    <xf numFmtId="3" fontId="15" fillId="2" borderId="71" xfId="0" applyNumberFormat="1" applyFont="1" applyFill="1" applyBorder="1" applyAlignment="1">
      <alignment horizontal="center" vertical="center"/>
    </xf>
    <xf numFmtId="4" fontId="15" fillId="2" borderId="71" xfId="0" applyNumberFormat="1" applyFont="1" applyFill="1" applyBorder="1" applyAlignment="1">
      <alignment horizontal="center" vertical="center"/>
    </xf>
    <xf numFmtId="0" fontId="14" fillId="2" borderId="61" xfId="0" applyFont="1" applyFill="1" applyBorder="1" applyAlignment="1" applyProtection="1">
      <alignment horizontal="center" vertical="center"/>
      <protection locked="0"/>
    </xf>
    <xf numFmtId="0" fontId="14" fillId="2" borderId="70" xfId="0" applyFont="1" applyFill="1" applyBorder="1" applyAlignment="1" applyProtection="1">
      <alignment horizontal="center" vertical="center"/>
      <protection locked="0"/>
    </xf>
    <xf numFmtId="0" fontId="15" fillId="2" borderId="61" xfId="0" applyFont="1" applyFill="1" applyBorder="1" applyAlignment="1">
      <alignment horizontal="center" vertical="center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5" fillId="2" borderId="65" xfId="0" applyFont="1" applyFill="1" applyBorder="1" applyAlignment="1">
      <alignment horizontal="center" vertical="center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69" xfId="0" applyFont="1" applyFill="1" applyBorder="1" applyAlignment="1" applyProtection="1">
      <alignment horizontal="center" vertical="center"/>
      <protection locked="0"/>
    </xf>
    <xf numFmtId="0" fontId="9" fillId="2" borderId="61" xfId="0" applyFont="1" applyFill="1" applyBorder="1" applyAlignment="1">
      <alignment horizontal="center" vertical="center"/>
    </xf>
    <xf numFmtId="0" fontId="10" fillId="2" borderId="43" xfId="0" applyFont="1" applyFill="1" applyBorder="1" applyAlignment="1" applyProtection="1">
      <alignment horizontal="center" textRotation="90" wrapText="1"/>
      <protection locked="0"/>
    </xf>
    <xf numFmtId="0" fontId="14" fillId="2" borderId="65" xfId="0" applyFont="1" applyFill="1" applyBorder="1" applyAlignment="1" applyProtection="1">
      <alignment horizontal="center" textRotation="90" wrapText="1" shrinkToFit="1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49" fontId="14" fillId="2" borderId="0" xfId="0" applyNumberFormat="1" applyFont="1" applyFill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49" fontId="1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textRotation="90" wrapText="1" shrinkToFit="1"/>
      <protection locked="0"/>
    </xf>
    <xf numFmtId="2" fontId="13" fillId="2" borderId="1" xfId="0" applyNumberFormat="1" applyFont="1" applyFill="1" applyBorder="1" applyAlignment="1">
      <alignment horizontal="center" textRotation="90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2" fontId="15" fillId="2" borderId="18" xfId="0" applyNumberFormat="1" applyFont="1" applyFill="1" applyBorder="1" applyAlignment="1">
      <alignment horizontal="center" vertical="center"/>
    </xf>
    <xf numFmtId="0" fontId="10" fillId="0" borderId="3" xfId="4" applyFont="1" applyBorder="1" applyAlignment="1">
      <alignment vertical="center" wrapText="1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0" fillId="0" borderId="4" xfId="4" applyFont="1" applyBorder="1" applyAlignment="1">
      <alignment vertical="center" wrapText="1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0" fillId="0" borderId="3" xfId="4" applyFont="1" applyBorder="1"/>
    <xf numFmtId="49" fontId="23" fillId="2" borderId="4" xfId="0" applyNumberFormat="1" applyFont="1" applyFill="1" applyBorder="1" applyAlignment="1" applyProtection="1">
      <alignment vertical="center" wrapText="1" shrinkToFit="1"/>
      <protection locked="0"/>
    </xf>
    <xf numFmtId="2" fontId="14" fillId="2" borderId="0" xfId="0" applyNumberFormat="1" applyFont="1" applyFill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2" fontId="15" fillId="2" borderId="7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textRotation="90" wrapText="1"/>
    </xf>
    <xf numFmtId="0" fontId="9" fillId="2" borderId="54" xfId="0" applyFont="1" applyFill="1" applyBorder="1" applyAlignment="1" applyProtection="1">
      <alignment horizontal="left" vertical="center"/>
      <protection locked="0"/>
    </xf>
    <xf numFmtId="49" fontId="23" fillId="0" borderId="4" xfId="0" applyNumberFormat="1" applyFont="1" applyBorder="1" applyAlignment="1" applyProtection="1">
      <alignment vertical="center" shrinkToFit="1"/>
      <protection locked="0"/>
    </xf>
    <xf numFmtId="0" fontId="24" fillId="2" borderId="32" xfId="1" applyFont="1" applyFill="1" applyBorder="1" applyAlignment="1">
      <alignment wrapText="1"/>
    </xf>
    <xf numFmtId="0" fontId="24" fillId="2" borderId="32" xfId="1" applyFont="1" applyFill="1" applyBorder="1"/>
    <xf numFmtId="0" fontId="24" fillId="2" borderId="6" xfId="1" applyFont="1" applyFill="1" applyBorder="1"/>
    <xf numFmtId="0" fontId="24" fillId="2" borderId="68" xfId="1" applyFont="1" applyFill="1" applyBorder="1"/>
    <xf numFmtId="0" fontId="23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3" xfId="1" applyFont="1" applyFill="1" applyBorder="1" applyAlignment="1">
      <alignment vertical="center" wrapText="1"/>
    </xf>
    <xf numFmtId="0" fontId="10" fillId="2" borderId="4" xfId="1" applyFont="1" applyFill="1" applyBorder="1" applyAlignment="1">
      <alignment vertical="center" wrapText="1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/>
    <xf numFmtId="0" fontId="10" fillId="2" borderId="67" xfId="1" applyFont="1" applyFill="1" applyBorder="1" applyAlignment="1">
      <alignment wrapText="1"/>
    </xf>
    <xf numFmtId="0" fontId="14" fillId="2" borderId="6" xfId="1" applyFont="1" applyFill="1" applyBorder="1" applyAlignment="1">
      <alignment vertical="center"/>
    </xf>
    <xf numFmtId="0" fontId="14" fillId="2" borderId="6" xfId="1" applyFont="1" applyFill="1" applyBorder="1" applyAlignment="1">
      <alignment vertical="center" wrapText="1"/>
    </xf>
    <xf numFmtId="1" fontId="14" fillId="2" borderId="0" xfId="0" applyNumberFormat="1" applyFont="1" applyFill="1" applyAlignment="1" applyProtection="1">
      <alignment vertical="center"/>
      <protection locked="0"/>
    </xf>
    <xf numFmtId="1" fontId="14" fillId="2" borderId="1" xfId="0" applyNumberFormat="1" applyFont="1" applyFill="1" applyBorder="1" applyAlignment="1" applyProtection="1">
      <alignment horizontal="center" textRotation="90" wrapText="1" shrinkToFit="1"/>
      <protection locked="0"/>
    </xf>
    <xf numFmtId="1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 applyProtection="1">
      <alignment vertical="center"/>
      <protection locked="0"/>
    </xf>
    <xf numFmtId="1" fontId="15" fillId="2" borderId="71" xfId="0" applyNumberFormat="1" applyFont="1" applyFill="1" applyBorder="1" applyAlignment="1">
      <alignment horizontal="center" vertical="center"/>
    </xf>
    <xf numFmtId="0" fontId="9" fillId="2" borderId="33" xfId="0" applyFont="1" applyFill="1" applyBorder="1" applyAlignment="1" applyProtection="1">
      <alignment horizontal="left" vertical="center"/>
      <protection locked="0"/>
    </xf>
    <xf numFmtId="1" fontId="9" fillId="2" borderId="33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 applyProtection="1">
      <alignment horizontal="left" vertical="center" shrinkToFit="1"/>
      <protection locked="0"/>
    </xf>
    <xf numFmtId="1" fontId="9" fillId="2" borderId="3" xfId="0" applyNumberFormat="1" applyFont="1" applyFill="1" applyBorder="1" applyAlignment="1">
      <alignment horizontal="center" vertical="center"/>
    </xf>
    <xf numFmtId="0" fontId="25" fillId="2" borderId="10" xfId="0" applyFont="1" applyFill="1" applyBorder="1" applyAlignment="1" applyProtection="1">
      <alignment horizontal="left" vertical="center" shrinkToFit="1"/>
      <protection locked="0"/>
    </xf>
    <xf numFmtId="0" fontId="23" fillId="2" borderId="10" xfId="0" applyFont="1" applyFill="1" applyBorder="1" applyAlignment="1" applyProtection="1">
      <alignment horizontal="left" vertical="center" shrinkToFit="1"/>
      <protection locked="0"/>
    </xf>
    <xf numFmtId="1" fontId="9" fillId="2" borderId="79" xfId="0" applyNumberFormat="1" applyFont="1" applyFill="1" applyBorder="1" applyAlignment="1">
      <alignment horizontal="center" vertical="center"/>
    </xf>
    <xf numFmtId="0" fontId="25" fillId="2" borderId="24" xfId="0" applyFont="1" applyFill="1" applyBorder="1" applyAlignment="1" applyProtection="1">
      <alignment horizontal="left" vertical="center" shrinkToFit="1"/>
      <protection locked="0"/>
    </xf>
    <xf numFmtId="1" fontId="9" fillId="2" borderId="2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 shrinkToFit="1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7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54" xfId="0" applyFont="1" applyFill="1" applyBorder="1" applyAlignment="1" applyProtection="1">
      <alignment horizontal="left" vertical="center"/>
      <protection locked="0"/>
    </xf>
    <xf numFmtId="0" fontId="23" fillId="0" borderId="32" xfId="4" applyFont="1" applyBorder="1" applyAlignment="1">
      <alignment wrapText="1"/>
    </xf>
    <xf numFmtId="1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2" fontId="10" fillId="2" borderId="3" xfId="0" applyNumberFormat="1" applyFont="1" applyFill="1" applyBorder="1" applyAlignment="1" applyProtection="1">
      <alignment horizontal="center" vertical="center"/>
      <protection locked="0"/>
    </xf>
    <xf numFmtId="1" fontId="10" fillId="2" borderId="4" xfId="0" applyNumberFormat="1" applyFont="1" applyFill="1" applyBorder="1" applyAlignment="1" applyProtection="1">
      <alignment horizontal="center" vertical="center" shrinkToFit="1"/>
      <protection locked="0"/>
    </xf>
    <xf numFmtId="2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23" fillId="0" borderId="32" xfId="4" applyFont="1" applyBorder="1"/>
    <xf numFmtId="1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6" xfId="4" applyFont="1" applyBorder="1"/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70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 applyProtection="1">
      <alignment horizontal="center" vertical="center"/>
      <protection locked="0"/>
    </xf>
    <xf numFmtId="0" fontId="23" fillId="2" borderId="80" xfId="1" applyFont="1" applyFill="1" applyBorder="1"/>
    <xf numFmtId="0" fontId="10" fillId="2" borderId="25" xfId="0" applyFont="1" applyFill="1" applyBorder="1" applyAlignment="1" applyProtection="1">
      <alignment horizontal="center" vertical="center"/>
      <protection locked="0"/>
    </xf>
    <xf numFmtId="2" fontId="10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 applyProtection="1">
      <alignment horizontal="center" vertical="center" shrinkToFit="1"/>
      <protection locked="0"/>
    </xf>
    <xf numFmtId="2" fontId="10" fillId="2" borderId="20" xfId="0" applyNumberFormat="1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vertical="center"/>
      <protection locked="0"/>
    </xf>
    <xf numFmtId="0" fontId="10" fillId="2" borderId="19" xfId="0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 applyProtection="1">
      <alignment horizontal="center" vertical="center"/>
      <protection locked="0"/>
    </xf>
    <xf numFmtId="1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2" fontId="10" fillId="2" borderId="50" xfId="0" applyNumberFormat="1" applyFont="1" applyFill="1" applyBorder="1" applyAlignment="1" applyProtection="1">
      <alignment horizontal="center" vertical="center"/>
      <protection locked="0"/>
    </xf>
    <xf numFmtId="0" fontId="10" fillId="2" borderId="4" xfId="4" applyFont="1" applyFill="1" applyBorder="1" applyAlignment="1">
      <alignment wrapText="1"/>
    </xf>
    <xf numFmtId="0" fontId="10" fillId="2" borderId="67" xfId="4" applyFont="1" applyFill="1" applyBorder="1" applyAlignment="1">
      <alignment wrapText="1"/>
    </xf>
    <xf numFmtId="49" fontId="2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49" xfId="0" applyFont="1" applyFill="1" applyBorder="1" applyAlignment="1">
      <alignment horizontal="center" vertical="center"/>
    </xf>
    <xf numFmtId="2" fontId="10" fillId="2" borderId="49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vertical="center"/>
    </xf>
    <xf numFmtId="0" fontId="10" fillId="2" borderId="6" xfId="4" applyFont="1" applyFill="1" applyBorder="1" applyAlignment="1">
      <alignment vertical="center" wrapText="1"/>
    </xf>
    <xf numFmtId="0" fontId="9" fillId="2" borderId="3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2" fontId="9" fillId="2" borderId="37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 applyProtection="1">
      <alignment horizontal="left" vertical="center" shrinkToFit="1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center" vertical="center"/>
    </xf>
    <xf numFmtId="2" fontId="10" fillId="2" borderId="21" xfId="0" applyNumberFormat="1" applyFont="1" applyFill="1" applyBorder="1" applyAlignment="1" applyProtection="1">
      <alignment horizontal="center" vertical="center"/>
      <protection locked="0"/>
    </xf>
    <xf numFmtId="0" fontId="10" fillId="2" borderId="69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vertical="center"/>
      <protection locked="0"/>
    </xf>
    <xf numFmtId="0" fontId="10" fillId="2" borderId="14" xfId="0" applyFont="1" applyFill="1" applyBorder="1" applyAlignment="1">
      <alignment horizontal="center" vertical="center"/>
    </xf>
    <xf numFmtId="2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70" xfId="0" applyFont="1" applyFill="1" applyBorder="1" applyAlignment="1" applyProtection="1">
      <alignment vertical="center"/>
      <protection locked="0"/>
    </xf>
    <xf numFmtId="0" fontId="9" fillId="2" borderId="44" xfId="0" applyFont="1" applyFill="1" applyBorder="1" applyAlignment="1">
      <alignment horizontal="center" vertical="center"/>
    </xf>
    <xf numFmtId="2" fontId="9" fillId="2" borderId="44" xfId="0" applyNumberFormat="1" applyFont="1" applyFill="1" applyBorder="1" applyAlignment="1">
      <alignment horizontal="center" vertical="center"/>
    </xf>
    <xf numFmtId="1" fontId="10" fillId="2" borderId="50" xfId="0" applyNumberFormat="1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 shrinkToFit="1"/>
    </xf>
    <xf numFmtId="0" fontId="10" fillId="2" borderId="69" xfId="0" applyFont="1" applyFill="1" applyBorder="1" applyAlignment="1" applyProtection="1">
      <alignment horizontal="center" vertical="center"/>
      <protection locked="0"/>
    </xf>
    <xf numFmtId="0" fontId="9" fillId="2" borderId="71" xfId="0" applyFont="1" applyFill="1" applyBorder="1" applyAlignment="1">
      <alignment horizontal="center" vertical="center"/>
    </xf>
    <xf numFmtId="3" fontId="9" fillId="2" borderId="71" xfId="0" applyNumberFormat="1" applyFont="1" applyFill="1" applyBorder="1" applyAlignment="1">
      <alignment horizontal="center" vertical="center"/>
    </xf>
    <xf numFmtId="4" fontId="9" fillId="2" borderId="71" xfId="0" applyNumberFormat="1" applyFont="1" applyFill="1" applyBorder="1" applyAlignment="1">
      <alignment horizontal="center" vertical="center"/>
    </xf>
    <xf numFmtId="1" fontId="14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right" vertical="center" shrinkToFi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57" xfId="0" applyFont="1" applyBorder="1" applyAlignment="1" applyProtection="1">
      <alignment horizontal="justify" vertical="center" wrapText="1"/>
      <protection locked="0"/>
    </xf>
    <xf numFmtId="0" fontId="14" fillId="0" borderId="55" xfId="0" applyFont="1" applyBorder="1" applyAlignment="1" applyProtection="1">
      <alignment horizontal="justify" vertical="center" wrapText="1"/>
      <protection locked="0"/>
    </xf>
    <xf numFmtId="0" fontId="14" fillId="0" borderId="58" xfId="0" applyFont="1" applyBorder="1" applyAlignment="1" applyProtection="1">
      <alignment horizontal="justify" vertical="center" wrapText="1"/>
      <protection locked="0"/>
    </xf>
    <xf numFmtId="0" fontId="14" fillId="0" borderId="59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60" xfId="0" applyFont="1" applyBorder="1" applyAlignment="1" applyProtection="1">
      <alignment horizontal="justify" vertical="center" wrapText="1"/>
      <protection locked="0"/>
    </xf>
    <xf numFmtId="0" fontId="9" fillId="3" borderId="54" xfId="0" applyFont="1" applyFill="1" applyBorder="1" applyAlignment="1" applyProtection="1">
      <alignment horizontal="left" vertical="center"/>
      <protection locked="0"/>
    </xf>
    <xf numFmtId="0" fontId="9" fillId="3" borderId="61" xfId="0" applyFont="1" applyFill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/>
    </xf>
    <xf numFmtId="0" fontId="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0" fillId="2" borderId="63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right" vertical="center"/>
      <protection locked="0"/>
    </xf>
    <xf numFmtId="0" fontId="15" fillId="2" borderId="66" xfId="0" applyFont="1" applyFill="1" applyBorder="1" applyAlignment="1" applyProtection="1">
      <alignment horizontal="right" vertical="center"/>
      <protection locked="0"/>
    </xf>
    <xf numFmtId="0" fontId="9" fillId="2" borderId="63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9" fillId="2" borderId="5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9" fillId="2" borderId="62" xfId="0" applyFont="1" applyFill="1" applyBorder="1" applyAlignment="1" applyProtection="1">
      <alignment horizontal="left" vertical="center"/>
      <protection locked="0"/>
    </xf>
    <xf numFmtId="0" fontId="9" fillId="3" borderId="54" xfId="0" applyFont="1" applyFill="1" applyBorder="1" applyAlignment="1" applyProtection="1">
      <alignment horizontal="center" vertical="center"/>
      <protection locked="0"/>
    </xf>
    <xf numFmtId="0" fontId="9" fillId="3" borderId="61" xfId="0" applyFont="1" applyFill="1" applyBorder="1" applyAlignment="1" applyProtection="1">
      <alignment horizontal="center" vertical="center"/>
      <protection locked="0"/>
    </xf>
    <xf numFmtId="0" fontId="9" fillId="2" borderId="62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56" xfId="0" applyFont="1" applyFill="1" applyBorder="1" applyAlignment="1" applyProtection="1">
      <alignment horizontal="left" vertical="center" shrinkToFit="1"/>
      <protection locked="0"/>
    </xf>
    <xf numFmtId="0" fontId="9" fillId="2" borderId="38" xfId="0" applyFont="1" applyFill="1" applyBorder="1" applyAlignment="1" applyProtection="1">
      <alignment horizontal="left" vertical="center"/>
      <protection locked="0"/>
    </xf>
    <xf numFmtId="0" fontId="9" fillId="2" borderId="54" xfId="0" applyFont="1" applyFill="1" applyBorder="1" applyAlignment="1" applyProtection="1">
      <alignment horizontal="left" vertical="center" shrinkToFit="1"/>
      <protection locked="0"/>
    </xf>
    <xf numFmtId="0" fontId="9" fillId="2" borderId="15" xfId="0" applyFont="1" applyFill="1" applyBorder="1" applyAlignment="1" applyProtection="1">
      <alignment horizontal="left" vertical="center" shrinkToFit="1"/>
      <protection locked="0"/>
    </xf>
    <xf numFmtId="0" fontId="9" fillId="2" borderId="61" xfId="0" applyFont="1" applyFill="1" applyBorder="1" applyAlignment="1" applyProtection="1">
      <alignment horizontal="left" vertical="center" shrinkToFit="1"/>
      <protection locked="0"/>
    </xf>
    <xf numFmtId="0" fontId="20" fillId="0" borderId="63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10" fillId="2" borderId="61" xfId="0" applyFont="1" applyFill="1" applyBorder="1" applyAlignment="1">
      <alignment vertical="center"/>
    </xf>
    <xf numFmtId="0" fontId="9" fillId="2" borderId="63" xfId="0" applyFont="1" applyFill="1" applyBorder="1" applyAlignment="1" applyProtection="1">
      <alignment horizontal="left" vertical="center" shrinkToFit="1"/>
      <protection locked="0"/>
    </xf>
    <xf numFmtId="0" fontId="9" fillId="2" borderId="33" xfId="0" applyFont="1" applyFill="1" applyBorder="1" applyAlignment="1" applyProtection="1">
      <alignment horizontal="left" vertical="center" shrinkToFit="1"/>
      <protection locked="0"/>
    </xf>
    <xf numFmtId="0" fontId="9" fillId="2" borderId="64" xfId="0" applyFont="1" applyFill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left" vertical="center" shrinkToFit="1"/>
      <protection locked="0"/>
    </xf>
    <xf numFmtId="0" fontId="9" fillId="2" borderId="28" xfId="0" applyFont="1" applyFill="1" applyBorder="1" applyAlignment="1" applyProtection="1">
      <alignment horizontal="left" vertical="center" shrinkToFit="1"/>
      <protection locked="0"/>
    </xf>
    <xf numFmtId="0" fontId="9" fillId="2" borderId="65" xfId="0" applyFont="1" applyFill="1" applyBorder="1" applyAlignment="1" applyProtection="1">
      <alignment horizontal="left" vertical="center" shrinkToFit="1"/>
      <protection locked="0"/>
    </xf>
    <xf numFmtId="0" fontId="9" fillId="2" borderId="66" xfId="0" applyFont="1" applyFill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 applyProtection="1">
      <alignment horizontal="justify" vertical="center" wrapText="1"/>
      <protection locked="0"/>
    </xf>
    <xf numFmtId="0" fontId="14" fillId="0" borderId="6" xfId="0" applyFont="1" applyBorder="1" applyAlignment="1" applyProtection="1">
      <alignment horizontal="justify" vertical="center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/>
    </xf>
    <xf numFmtId="0" fontId="15" fillId="2" borderId="38" xfId="0" applyFont="1" applyFill="1" applyBorder="1" applyAlignment="1" applyProtection="1">
      <alignment horizontal="left" vertical="center" shrinkToFit="1"/>
      <protection locked="0"/>
    </xf>
    <xf numFmtId="0" fontId="15" fillId="2" borderId="28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49" fontId="10" fillId="2" borderId="63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2" borderId="64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2" borderId="38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2" borderId="6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2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4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2" fontId="14" fillId="2" borderId="6" xfId="0" applyNumberFormat="1" applyFont="1" applyFill="1" applyBorder="1" applyAlignment="1" applyProtection="1">
      <alignment horizontal="center" vertical="center"/>
      <protection locked="0"/>
    </xf>
    <xf numFmtId="2" fontId="14" fillId="2" borderId="6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 applyProtection="1">
      <alignment vertical="center"/>
      <protection locked="0"/>
    </xf>
    <xf numFmtId="0" fontId="9" fillId="2" borderId="28" xfId="0" applyFont="1" applyFill="1" applyBorder="1" applyAlignment="1" applyProtection="1">
      <alignment vertical="center"/>
      <protection locked="0"/>
    </xf>
    <xf numFmtId="0" fontId="26" fillId="2" borderId="9" xfId="0" applyFont="1" applyFill="1" applyBorder="1" applyAlignment="1" applyProtection="1">
      <alignment horizontal="left" vertical="center"/>
      <protection locked="0"/>
    </xf>
    <xf numFmtId="0" fontId="26" fillId="2" borderId="31" xfId="0" applyFont="1" applyFill="1" applyBorder="1" applyAlignment="1" applyProtection="1">
      <alignment horizontal="left" vertical="center"/>
      <protection locked="0"/>
    </xf>
    <xf numFmtId="0" fontId="26" fillId="2" borderId="32" xfId="0" applyFont="1" applyFill="1" applyBorder="1" applyAlignment="1" applyProtection="1">
      <alignment horizontal="left" vertical="center"/>
      <protection locked="0"/>
    </xf>
    <xf numFmtId="0" fontId="26" fillId="2" borderId="55" xfId="0" applyFont="1" applyFill="1" applyBorder="1" applyAlignment="1" applyProtection="1">
      <alignment horizontal="center" vertical="center"/>
      <protection locked="0"/>
    </xf>
    <xf numFmtId="0" fontId="20" fillId="2" borderId="33" xfId="0" applyFont="1" applyFill="1" applyBorder="1" applyAlignment="1">
      <alignment horizontal="center" vertical="center" wrapText="1"/>
    </xf>
    <xf numFmtId="0" fontId="20" fillId="2" borderId="6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 applyProtection="1">
      <alignment horizontal="left" vertical="center" shrinkToFit="1"/>
      <protection locked="0"/>
    </xf>
    <xf numFmtId="0" fontId="15" fillId="2" borderId="33" xfId="0" applyFont="1" applyFill="1" applyBorder="1" applyAlignment="1" applyProtection="1">
      <alignment horizontal="left" vertical="center" shrinkToFit="1"/>
      <protection locked="0"/>
    </xf>
    <xf numFmtId="0" fontId="11" fillId="2" borderId="7" xfId="0" applyFont="1" applyFill="1" applyBorder="1" applyAlignment="1" applyProtection="1">
      <alignment horizontal="right" vertical="center" shrinkToFit="1"/>
      <protection locked="0"/>
    </xf>
    <xf numFmtId="1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74" xfId="0" applyFont="1" applyFill="1" applyBorder="1" applyAlignment="1" applyProtection="1">
      <alignment horizontal="left" vertical="center"/>
      <protection locked="0"/>
    </xf>
    <xf numFmtId="0" fontId="28" fillId="2" borderId="15" xfId="0" applyFont="1" applyFill="1" applyBorder="1" applyAlignment="1" applyProtection="1">
      <alignment horizontal="left" vertical="center"/>
      <protection locked="0"/>
    </xf>
    <xf numFmtId="0" fontId="28" fillId="2" borderId="61" xfId="0" applyFont="1" applyFill="1" applyBorder="1" applyAlignment="1" applyProtection="1">
      <alignment horizontal="left" vertical="center"/>
      <protection locked="0"/>
    </xf>
    <xf numFmtId="0" fontId="28" fillId="2" borderId="72" xfId="0" applyFont="1" applyFill="1" applyBorder="1" applyAlignment="1" applyProtection="1">
      <alignment horizontal="left" vertical="center"/>
      <protection locked="0"/>
    </xf>
    <xf numFmtId="0" fontId="28" fillId="2" borderId="77" xfId="0" applyFont="1" applyFill="1" applyBorder="1" applyAlignment="1" applyProtection="1">
      <alignment horizontal="left" vertical="center"/>
      <protection locked="0"/>
    </xf>
    <xf numFmtId="0" fontId="28" fillId="2" borderId="73" xfId="0" applyFont="1" applyFill="1" applyBorder="1" applyAlignment="1" applyProtection="1">
      <alignment horizontal="left" vertical="center"/>
      <protection locked="0"/>
    </xf>
    <xf numFmtId="0" fontId="28" fillId="2" borderId="75" xfId="0" applyFont="1" applyFill="1" applyBorder="1" applyAlignment="1" applyProtection="1">
      <alignment horizontal="left" vertical="center"/>
      <protection locked="0"/>
    </xf>
    <xf numFmtId="0" fontId="28" fillId="2" borderId="78" xfId="0" applyFont="1" applyFill="1" applyBorder="1" applyAlignment="1" applyProtection="1">
      <alignment horizontal="left" vertical="center"/>
      <protection locked="0"/>
    </xf>
    <xf numFmtId="0" fontId="28" fillId="2" borderId="76" xfId="0" applyFont="1" applyFill="1" applyBorder="1" applyAlignment="1" applyProtection="1">
      <alignment horizontal="left" vertical="center"/>
      <protection locked="0"/>
    </xf>
    <xf numFmtId="0" fontId="15" fillId="2" borderId="54" xfId="0" applyFont="1" applyFill="1" applyBorder="1" applyAlignment="1" applyProtection="1">
      <alignment horizontal="left" vertical="center" shrinkToFit="1"/>
      <protection locked="0"/>
    </xf>
    <xf numFmtId="0" fontId="15" fillId="2" borderId="15" xfId="0" applyFont="1" applyFill="1" applyBorder="1" applyAlignment="1" applyProtection="1">
      <alignment horizontal="left" vertical="center" shrinkToFit="1"/>
      <protection locked="0"/>
    </xf>
    <xf numFmtId="0" fontId="15" fillId="2" borderId="61" xfId="0" applyFont="1" applyFill="1" applyBorder="1" applyAlignment="1" applyProtection="1">
      <alignment horizontal="left" vertical="center" shrinkToFit="1"/>
      <protection locked="0"/>
    </xf>
    <xf numFmtId="0" fontId="20" fillId="2" borderId="63" xfId="0" applyFont="1" applyFill="1" applyBorder="1" applyAlignment="1">
      <alignment horizontal="center" vertical="center" wrapText="1"/>
    </xf>
    <xf numFmtId="0" fontId="20" fillId="2" borderId="62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 2 2" xfId="4" xr:uid="{00000000-0005-0000-0000-000002000000}"/>
    <cellStyle name="Normalny 3" xfId="2" xr:uid="{00000000-0005-0000-0000-000003000000}"/>
    <cellStyle name="Normalny 4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 codeName="Arkusz2"/>
  <dimension ref="A1:AL264"/>
  <sheetViews>
    <sheetView showGridLines="0" showZeros="0" view="pageBreakPreview" topLeftCell="A88" zoomScaleNormal="100" zoomScaleSheetLayoutView="100" workbookViewId="0">
      <selection sqref="A1:IV65536"/>
    </sheetView>
  </sheetViews>
  <sheetFormatPr defaultColWidth="9.140625" defaultRowHeight="15"/>
  <cols>
    <col min="1" max="1" width="6.7109375" style="1" customWidth="1"/>
    <col min="2" max="2" width="37.28515625" style="2" customWidth="1"/>
    <col min="3" max="3" width="12.42578125" style="3" customWidth="1"/>
    <col min="4" max="27" width="3.7109375" style="2" customWidth="1"/>
    <col min="28" max="29" width="9.140625" style="2"/>
    <col min="30" max="30" width="13" style="2" customWidth="1"/>
    <col min="31" max="31" width="6" style="2" customWidth="1"/>
    <col min="32" max="16384" width="9.140625" style="2"/>
  </cols>
  <sheetData>
    <row r="1" spans="1:31" ht="15.75">
      <c r="A1" s="348" t="s">
        <v>0</v>
      </c>
      <c r="B1" s="349"/>
      <c r="C1" s="349"/>
      <c r="D1" s="349"/>
      <c r="E1" s="349"/>
      <c r="F1" s="349"/>
      <c r="G1" s="349"/>
      <c r="H1" s="349"/>
      <c r="I1" s="349"/>
    </row>
    <row r="2" spans="1:31" ht="20.100000000000001" customHeight="1" thickBot="1">
      <c r="A2" s="362" t="s">
        <v>1</v>
      </c>
      <c r="B2" s="363"/>
      <c r="C2" s="74"/>
      <c r="Q2" s="75"/>
      <c r="S2" s="75"/>
      <c r="U2" s="75"/>
      <c r="W2" s="75"/>
      <c r="Y2" s="75"/>
      <c r="AA2" s="75"/>
    </row>
    <row r="3" spans="1:31" ht="12.95" customHeight="1" thickTop="1" thickBot="1">
      <c r="F3" s="4"/>
      <c r="G3" s="350" t="s">
        <v>2</v>
      </c>
      <c r="H3" s="351"/>
      <c r="I3" s="351"/>
      <c r="J3" s="351"/>
      <c r="K3" s="351"/>
      <c r="L3" s="351"/>
      <c r="M3" s="351"/>
      <c r="N3" s="352"/>
      <c r="O3" s="356" t="s">
        <v>3</v>
      </c>
      <c r="P3" s="357"/>
      <c r="Q3" s="357"/>
      <c r="R3" s="357"/>
      <c r="S3" s="356" t="s">
        <v>4</v>
      </c>
      <c r="T3" s="357"/>
      <c r="U3" s="357"/>
      <c r="V3" s="357"/>
      <c r="W3" s="356" t="s">
        <v>5</v>
      </c>
      <c r="X3" s="357"/>
      <c r="Y3" s="357"/>
      <c r="Z3" s="357"/>
      <c r="AA3" s="376" t="s">
        <v>6</v>
      </c>
      <c r="AB3" s="377"/>
      <c r="AC3" s="377"/>
      <c r="AD3" s="377"/>
      <c r="AE3" s="378"/>
    </row>
    <row r="4" spans="1:31" ht="16.5" customHeight="1" thickTop="1" thickBot="1">
      <c r="F4" s="4"/>
      <c r="G4" s="353"/>
      <c r="H4" s="354"/>
      <c r="I4" s="354"/>
      <c r="J4" s="354"/>
      <c r="K4" s="354"/>
      <c r="L4" s="354"/>
      <c r="M4" s="354"/>
      <c r="N4" s="355"/>
      <c r="O4" s="5" t="s">
        <v>7</v>
      </c>
      <c r="P4" s="5"/>
      <c r="Q4" s="5" t="s">
        <v>8</v>
      </c>
      <c r="R4" s="5"/>
      <c r="S4" s="5" t="s">
        <v>9</v>
      </c>
      <c r="T4" s="5"/>
      <c r="U4" s="5" t="s">
        <v>10</v>
      </c>
      <c r="V4" s="5"/>
      <c r="W4" s="6" t="s">
        <v>11</v>
      </c>
      <c r="X4" s="6"/>
      <c r="Y4" s="356" t="s">
        <v>12</v>
      </c>
      <c r="Z4" s="382"/>
      <c r="AA4" s="379"/>
      <c r="AB4" s="380"/>
      <c r="AC4" s="380"/>
      <c r="AD4" s="380"/>
      <c r="AE4" s="381"/>
    </row>
    <row r="5" spans="1:31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93" t="s">
        <v>17</v>
      </c>
      <c r="F5" s="93" t="s">
        <v>18</v>
      </c>
      <c r="G5" s="94" t="s">
        <v>19</v>
      </c>
      <c r="H5" s="95" t="s">
        <v>20</v>
      </c>
      <c r="I5" s="96" t="s">
        <v>21</v>
      </c>
      <c r="J5" s="96" t="s">
        <v>22</v>
      </c>
      <c r="K5" s="96" t="s">
        <v>23</v>
      </c>
      <c r="L5" s="96" t="s">
        <v>24</v>
      </c>
      <c r="M5" s="97" t="s">
        <v>25</v>
      </c>
      <c r="N5" s="98" t="s">
        <v>26</v>
      </c>
      <c r="O5" s="95" t="s">
        <v>27</v>
      </c>
      <c r="P5" s="99" t="s">
        <v>28</v>
      </c>
      <c r="Q5" s="95" t="s">
        <v>27</v>
      </c>
      <c r="R5" s="99" t="s">
        <v>28</v>
      </c>
      <c r="S5" s="95" t="s">
        <v>27</v>
      </c>
      <c r="T5" s="99" t="s">
        <v>28</v>
      </c>
      <c r="U5" s="95" t="s">
        <v>27</v>
      </c>
      <c r="V5" s="99" t="s">
        <v>28</v>
      </c>
      <c r="W5" s="95" t="s">
        <v>27</v>
      </c>
      <c r="X5" s="100" t="s">
        <v>28</v>
      </c>
      <c r="Y5" s="101" t="s">
        <v>27</v>
      </c>
      <c r="Z5" s="100" t="s">
        <v>28</v>
      </c>
      <c r="AA5" s="140" t="s">
        <v>29</v>
      </c>
      <c r="AB5" s="140" t="s">
        <v>30</v>
      </c>
      <c r="AC5" s="140" t="s">
        <v>31</v>
      </c>
      <c r="AD5" s="140" t="s">
        <v>32</v>
      </c>
      <c r="AE5" s="140" t="s">
        <v>33</v>
      </c>
    </row>
    <row r="6" spans="1:31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69">
        <v>15</v>
      </c>
      <c r="P6" s="70">
        <v>16</v>
      </c>
      <c r="Q6" s="69">
        <v>17</v>
      </c>
      <c r="R6" s="70">
        <v>18</v>
      </c>
      <c r="S6" s="69">
        <v>19</v>
      </c>
      <c r="T6" s="70">
        <v>20</v>
      </c>
      <c r="U6" s="69">
        <v>21</v>
      </c>
      <c r="V6" s="70">
        <v>22</v>
      </c>
      <c r="W6" s="69">
        <v>23</v>
      </c>
      <c r="X6" s="70">
        <v>24</v>
      </c>
      <c r="Y6" s="69">
        <v>25</v>
      </c>
      <c r="Z6" s="70">
        <v>26</v>
      </c>
      <c r="AA6" s="70">
        <v>27</v>
      </c>
      <c r="AB6" s="70">
        <v>28</v>
      </c>
      <c r="AC6" s="70">
        <v>29</v>
      </c>
      <c r="AD6" s="70">
        <v>30</v>
      </c>
      <c r="AE6" s="70">
        <v>31</v>
      </c>
    </row>
    <row r="7" spans="1:31" s="77" customFormat="1" ht="17.100000000000001" customHeight="1" thickTop="1" thickBot="1">
      <c r="A7" s="373" t="s">
        <v>34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5"/>
    </row>
    <row r="8" spans="1:31" ht="17.100000000000001" customHeight="1" thickTop="1">
      <c r="A8" s="10"/>
      <c r="B8" s="89"/>
      <c r="C8" s="56"/>
      <c r="D8" s="10"/>
      <c r="E8" s="57"/>
      <c r="F8" s="105"/>
      <c r="G8" s="58">
        <f>SUM(H8:N8)</f>
        <v>0</v>
      </c>
      <c r="H8" s="61"/>
      <c r="I8" s="90"/>
      <c r="J8" s="106"/>
      <c r="K8" s="90"/>
      <c r="L8" s="90"/>
      <c r="M8" s="90"/>
      <c r="N8" s="90"/>
      <c r="O8" s="61"/>
      <c r="P8" s="59"/>
      <c r="Q8" s="61"/>
      <c r="R8" s="59"/>
      <c r="S8" s="61"/>
      <c r="T8" s="59"/>
      <c r="U8" s="61"/>
      <c r="V8" s="59"/>
      <c r="W8" s="61"/>
      <c r="X8" s="59"/>
      <c r="Y8" s="61"/>
      <c r="Z8" s="59"/>
      <c r="AA8" s="107"/>
      <c r="AB8" s="107"/>
      <c r="AC8" s="107"/>
      <c r="AD8" s="107"/>
      <c r="AE8" s="107"/>
    </row>
    <row r="9" spans="1:31" ht="17.100000000000001" customHeight="1">
      <c r="A9" s="11"/>
      <c r="B9" s="12"/>
      <c r="C9" s="13"/>
      <c r="D9" s="11"/>
      <c r="E9" s="14"/>
      <c r="F9" s="15"/>
      <c r="G9" s="16">
        <f>SUM(H9:N9)</f>
        <v>0</v>
      </c>
      <c r="H9" s="17"/>
      <c r="I9" s="18"/>
      <c r="J9" s="19"/>
      <c r="K9" s="18"/>
      <c r="L9" s="18"/>
      <c r="M9" s="18"/>
      <c r="N9" s="18"/>
      <c r="O9" s="17"/>
      <c r="P9" s="20"/>
      <c r="Q9" s="17"/>
      <c r="R9" s="20"/>
      <c r="S9" s="17"/>
      <c r="T9" s="20"/>
      <c r="U9" s="17"/>
      <c r="V9" s="20"/>
      <c r="W9" s="17"/>
      <c r="X9" s="20"/>
      <c r="Y9" s="17"/>
      <c r="Z9" s="20"/>
      <c r="AA9" s="103"/>
      <c r="AB9" s="103"/>
      <c r="AC9" s="103"/>
      <c r="AD9" s="103"/>
      <c r="AE9" s="103"/>
    </row>
    <row r="10" spans="1:31" ht="17.100000000000001" customHeight="1">
      <c r="A10" s="11"/>
      <c r="B10" s="22"/>
      <c r="C10" s="23"/>
      <c r="D10" s="24"/>
      <c r="E10" s="25"/>
      <c r="F10" s="26"/>
      <c r="G10" s="16">
        <f>SUM(H10:N10)</f>
        <v>0</v>
      </c>
      <c r="H10" s="27"/>
      <c r="I10" s="28"/>
      <c r="J10" s="18"/>
      <c r="K10" s="28"/>
      <c r="L10" s="28"/>
      <c r="M10" s="28"/>
      <c r="N10" s="28"/>
      <c r="O10" s="27"/>
      <c r="P10" s="29"/>
      <c r="Q10" s="27"/>
      <c r="R10" s="29"/>
      <c r="S10" s="27"/>
      <c r="T10" s="29"/>
      <c r="U10" s="27"/>
      <c r="V10" s="29"/>
      <c r="W10" s="27"/>
      <c r="X10" s="29"/>
      <c r="Y10" s="27"/>
      <c r="Z10" s="29"/>
      <c r="AA10" s="103"/>
      <c r="AB10" s="103"/>
      <c r="AC10" s="103"/>
      <c r="AD10" s="103"/>
      <c r="AE10" s="103"/>
    </row>
    <row r="11" spans="1:31" ht="17.100000000000001" customHeight="1">
      <c r="A11" s="11"/>
      <c r="B11" s="22"/>
      <c r="C11" s="23"/>
      <c r="D11" s="24"/>
      <c r="E11" s="25"/>
      <c r="F11" s="26"/>
      <c r="G11" s="16">
        <f>SUM(H11:N11)</f>
        <v>0</v>
      </c>
      <c r="H11" s="27"/>
      <c r="I11" s="28"/>
      <c r="J11" s="18"/>
      <c r="K11" s="28"/>
      <c r="L11" s="28"/>
      <c r="M11" s="28"/>
      <c r="N11" s="28"/>
      <c r="O11" s="27"/>
      <c r="P11" s="29"/>
      <c r="Q11" s="27"/>
      <c r="R11" s="29"/>
      <c r="S11" s="27"/>
      <c r="T11" s="29"/>
      <c r="U11" s="27"/>
      <c r="V11" s="29"/>
      <c r="W11" s="27"/>
      <c r="X11" s="29"/>
      <c r="Y11" s="27"/>
      <c r="Z11" s="29"/>
      <c r="AA11" s="103"/>
      <c r="AB11" s="103"/>
      <c r="AC11" s="103"/>
      <c r="AD11" s="103"/>
      <c r="AE11" s="103"/>
    </row>
    <row r="12" spans="1:31" ht="17.100000000000001" customHeight="1" thickBot="1">
      <c r="A12" s="11"/>
      <c r="B12" s="22"/>
      <c r="C12" s="23"/>
      <c r="D12" s="24"/>
      <c r="E12" s="25"/>
      <c r="F12" s="26"/>
      <c r="G12" s="16">
        <f>SUM(H12:N12)</f>
        <v>0</v>
      </c>
      <c r="H12" s="27"/>
      <c r="I12" s="28"/>
      <c r="J12" s="30"/>
      <c r="K12" s="28"/>
      <c r="L12" s="28"/>
      <c r="M12" s="28"/>
      <c r="N12" s="28"/>
      <c r="O12" s="27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104"/>
      <c r="AB12" s="104"/>
      <c r="AC12" s="104"/>
      <c r="AD12" s="104"/>
      <c r="AE12" s="104"/>
    </row>
    <row r="13" spans="1:31" s="77" customFormat="1" ht="17.100000000000001" customHeight="1" thickTop="1" thickBot="1">
      <c r="A13" s="364" t="s">
        <v>19</v>
      </c>
      <c r="B13" s="365"/>
      <c r="C13" s="31"/>
      <c r="D13" s="32">
        <f>SUM(D8:D12)</f>
        <v>0</v>
      </c>
      <c r="E13" s="33"/>
      <c r="F13" s="33"/>
      <c r="G13" s="32">
        <f>SUM(G8:G12)</f>
        <v>0</v>
      </c>
      <c r="H13" s="34">
        <f>SUM(H8:H12)</f>
        <v>0</v>
      </c>
      <c r="I13" s="35">
        <f t="shared" ref="I13:N13" si="0">SUM(I8:I12)</f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>SUM(M8:M12)</f>
        <v>0</v>
      </c>
      <c r="N13" s="36">
        <f t="shared" si="0"/>
        <v>0</v>
      </c>
      <c r="O13" s="34">
        <f t="shared" ref="O13:AE13" si="1">SUM(O8:O12)</f>
        <v>0</v>
      </c>
      <c r="P13" s="36">
        <f t="shared" si="1"/>
        <v>0</v>
      </c>
      <c r="Q13" s="34">
        <f t="shared" si="1"/>
        <v>0</v>
      </c>
      <c r="R13" s="36">
        <f t="shared" si="1"/>
        <v>0</v>
      </c>
      <c r="S13" s="34">
        <f t="shared" si="1"/>
        <v>0</v>
      </c>
      <c r="T13" s="37">
        <f t="shared" si="1"/>
        <v>0</v>
      </c>
      <c r="U13" s="34">
        <f t="shared" si="1"/>
        <v>0</v>
      </c>
      <c r="V13" s="36">
        <f t="shared" si="1"/>
        <v>0</v>
      </c>
      <c r="W13" s="34">
        <f t="shared" si="1"/>
        <v>0</v>
      </c>
      <c r="X13" s="36">
        <f t="shared" si="1"/>
        <v>0</v>
      </c>
      <c r="Y13" s="34">
        <f t="shared" si="1"/>
        <v>0</v>
      </c>
      <c r="Z13" s="36">
        <f t="shared" si="1"/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36">
        <f t="shared" si="1"/>
        <v>0</v>
      </c>
    </row>
    <row r="14" spans="1:31" ht="17.100000000000001" customHeight="1" thickTop="1" thickBot="1">
      <c r="A14" s="373" t="s">
        <v>35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5"/>
    </row>
    <row r="15" spans="1:31" ht="17.100000000000001" customHeight="1" thickTop="1">
      <c r="A15" s="10"/>
      <c r="B15" s="108"/>
      <c r="C15" s="56"/>
      <c r="D15" s="10"/>
      <c r="E15" s="57"/>
      <c r="F15" s="57"/>
      <c r="G15" s="58">
        <f>SUM(H15:N15)</f>
        <v>0</v>
      </c>
      <c r="H15" s="61"/>
      <c r="I15" s="90"/>
      <c r="J15" s="90"/>
      <c r="K15" s="90"/>
      <c r="L15" s="90"/>
      <c r="M15" s="90"/>
      <c r="N15" s="90"/>
      <c r="O15" s="61"/>
      <c r="P15" s="59"/>
      <c r="Q15" s="61"/>
      <c r="R15" s="59"/>
      <c r="S15" s="61"/>
      <c r="T15" s="59"/>
      <c r="U15" s="61"/>
      <c r="V15" s="59"/>
      <c r="W15" s="61"/>
      <c r="X15" s="59"/>
      <c r="Y15" s="61"/>
      <c r="Z15" s="59"/>
      <c r="AA15" s="78"/>
      <c r="AB15" s="109"/>
      <c r="AC15" s="107"/>
      <c r="AD15" s="107"/>
      <c r="AE15" s="107"/>
    </row>
    <row r="16" spans="1:31" ht="17.100000000000001" customHeight="1">
      <c r="A16" s="11"/>
      <c r="B16" s="45"/>
      <c r="C16" s="13"/>
      <c r="D16" s="11"/>
      <c r="E16" s="14"/>
      <c r="F16" s="14"/>
      <c r="G16" s="41">
        <f>SUM(H16:N16)</f>
        <v>0</v>
      </c>
      <c r="H16" s="17"/>
      <c r="I16" s="18"/>
      <c r="J16" s="19"/>
      <c r="K16" s="18"/>
      <c r="L16" s="18"/>
      <c r="M16" s="18"/>
      <c r="N16" s="18"/>
      <c r="O16" s="17"/>
      <c r="P16" s="20"/>
      <c r="Q16" s="17"/>
      <c r="R16" s="20"/>
      <c r="S16" s="17"/>
      <c r="T16" s="20"/>
      <c r="U16" s="17"/>
      <c r="V16" s="20"/>
      <c r="W16" s="17"/>
      <c r="X16" s="20"/>
      <c r="Y16" s="17"/>
      <c r="Z16" s="20"/>
      <c r="AA16" s="79"/>
      <c r="AB16" s="102"/>
      <c r="AC16" s="103"/>
      <c r="AD16" s="103"/>
      <c r="AE16" s="103"/>
    </row>
    <row r="17" spans="1:38" ht="17.100000000000001" customHeight="1">
      <c r="A17" s="11"/>
      <c r="B17" s="45"/>
      <c r="C17" s="13"/>
      <c r="D17" s="11"/>
      <c r="E17" s="14"/>
      <c r="F17" s="15"/>
      <c r="G17" s="41">
        <f>SUM(H17:N17)</f>
        <v>0</v>
      </c>
      <c r="H17" s="17"/>
      <c r="I17" s="18"/>
      <c r="J17" s="19"/>
      <c r="K17" s="18"/>
      <c r="L17" s="18"/>
      <c r="M17" s="18"/>
      <c r="N17" s="18"/>
      <c r="O17" s="17"/>
      <c r="P17" s="20"/>
      <c r="Q17" s="17"/>
      <c r="R17" s="20"/>
      <c r="S17" s="17"/>
      <c r="T17" s="20"/>
      <c r="U17" s="17"/>
      <c r="V17" s="20"/>
      <c r="W17" s="17"/>
      <c r="X17" s="20"/>
      <c r="Y17" s="17"/>
      <c r="Z17" s="20"/>
      <c r="AA17" s="79"/>
      <c r="AB17" s="102"/>
      <c r="AC17" s="103"/>
      <c r="AD17" s="103"/>
      <c r="AE17" s="103"/>
    </row>
    <row r="18" spans="1:38" ht="17.100000000000001" customHeight="1">
      <c r="A18" s="11"/>
      <c r="B18" s="45"/>
      <c r="C18" s="13"/>
      <c r="D18" s="11"/>
      <c r="E18" s="14"/>
      <c r="F18" s="14"/>
      <c r="G18" s="41">
        <f>SUM(H18:N18)</f>
        <v>0</v>
      </c>
      <c r="H18" s="17"/>
      <c r="I18" s="18"/>
      <c r="J18" s="19"/>
      <c r="K18" s="18"/>
      <c r="L18" s="18"/>
      <c r="M18" s="18"/>
      <c r="N18" s="18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17"/>
      <c r="Z18" s="20"/>
      <c r="AA18" s="79"/>
      <c r="AB18" s="102"/>
      <c r="AC18" s="103"/>
      <c r="AD18" s="103"/>
      <c r="AE18" s="103"/>
    </row>
    <row r="19" spans="1:38" ht="17.100000000000001" customHeight="1" thickBot="1">
      <c r="A19" s="46"/>
      <c r="B19" s="47"/>
      <c r="C19" s="48"/>
      <c r="D19" s="46"/>
      <c r="E19" s="49"/>
      <c r="F19" s="49"/>
      <c r="G19" s="50">
        <f>SUM(H19:N19)</f>
        <v>0</v>
      </c>
      <c r="H19" s="51"/>
      <c r="I19" s="30"/>
      <c r="J19" s="30"/>
      <c r="K19" s="30"/>
      <c r="L19" s="30"/>
      <c r="M19" s="30"/>
      <c r="N19" s="30"/>
      <c r="O19" s="51"/>
      <c r="P19" s="52"/>
      <c r="Q19" s="51"/>
      <c r="R19" s="52"/>
      <c r="S19" s="51"/>
      <c r="T19" s="52"/>
      <c r="U19" s="51"/>
      <c r="V19" s="52"/>
      <c r="W19" s="51"/>
      <c r="X19" s="52"/>
      <c r="Y19" s="51"/>
      <c r="Z19" s="52"/>
      <c r="AA19" s="80"/>
      <c r="AB19" s="114"/>
      <c r="AC19" s="104"/>
      <c r="AD19" s="104"/>
      <c r="AE19" s="104"/>
    </row>
    <row r="20" spans="1:38" s="77" customFormat="1" ht="17.100000000000001" customHeight="1" thickTop="1" thickBot="1">
      <c r="A20" s="364" t="s">
        <v>19</v>
      </c>
      <c r="B20" s="365"/>
      <c r="C20" s="53"/>
      <c r="D20" s="54">
        <f>SUM(D15:D19)</f>
        <v>0</v>
      </c>
      <c r="E20" s="55"/>
      <c r="F20" s="55"/>
      <c r="G20" s="32">
        <f>SUM(G15:G19)</f>
        <v>0</v>
      </c>
      <c r="H20" s="110">
        <f t="shared" ref="H20:AE20" si="2">SUM(H15:H19)</f>
        <v>0</v>
      </c>
      <c r="I20" s="111">
        <f t="shared" si="2"/>
        <v>0</v>
      </c>
      <c r="J20" s="111">
        <f t="shared" si="2"/>
        <v>0</v>
      </c>
      <c r="K20" s="111">
        <f t="shared" si="2"/>
        <v>0</v>
      </c>
      <c r="L20" s="111">
        <f t="shared" si="2"/>
        <v>0</v>
      </c>
      <c r="M20" s="111">
        <f t="shared" si="2"/>
        <v>0</v>
      </c>
      <c r="N20" s="111">
        <f t="shared" si="2"/>
        <v>0</v>
      </c>
      <c r="O20" s="110">
        <f t="shared" si="2"/>
        <v>0</v>
      </c>
      <c r="P20" s="112">
        <f t="shared" si="2"/>
        <v>0</v>
      </c>
      <c r="Q20" s="110">
        <f t="shared" si="2"/>
        <v>0</v>
      </c>
      <c r="R20" s="112">
        <f t="shared" si="2"/>
        <v>0</v>
      </c>
      <c r="S20" s="110">
        <f t="shared" si="2"/>
        <v>0</v>
      </c>
      <c r="T20" s="113">
        <f t="shared" si="2"/>
        <v>0</v>
      </c>
      <c r="U20" s="110">
        <f t="shared" si="2"/>
        <v>0</v>
      </c>
      <c r="V20" s="112">
        <f t="shared" si="2"/>
        <v>0</v>
      </c>
      <c r="W20" s="110">
        <f t="shared" si="2"/>
        <v>0</v>
      </c>
      <c r="X20" s="112">
        <f t="shared" si="2"/>
        <v>0</v>
      </c>
      <c r="Y20" s="110">
        <f t="shared" si="2"/>
        <v>0</v>
      </c>
      <c r="Z20" s="112">
        <f t="shared" si="2"/>
        <v>0</v>
      </c>
      <c r="AA20" s="32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</row>
    <row r="21" spans="1:38" ht="17.100000000000001" customHeight="1" thickTop="1" thickBot="1">
      <c r="A21" s="383" t="s">
        <v>36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5"/>
      <c r="AG21" s="77"/>
      <c r="AH21" s="77"/>
      <c r="AI21" s="77"/>
      <c r="AJ21" s="77"/>
      <c r="AK21" s="77"/>
      <c r="AL21" s="77"/>
    </row>
    <row r="22" spans="1:38" ht="17.100000000000001" customHeight="1" thickTop="1">
      <c r="A22" s="10"/>
      <c r="B22" s="115"/>
      <c r="C22" s="56"/>
      <c r="D22" s="10"/>
      <c r="E22" s="57"/>
      <c r="F22" s="116"/>
      <c r="G22" s="58">
        <f>SUM(H22:N22)</f>
        <v>0</v>
      </c>
      <c r="H22" s="61"/>
      <c r="I22" s="90"/>
      <c r="J22" s="90"/>
      <c r="K22" s="90"/>
      <c r="L22" s="117"/>
      <c r="M22" s="117"/>
      <c r="N22" s="59"/>
      <c r="O22" s="118"/>
      <c r="P22" s="91"/>
      <c r="Q22" s="61"/>
      <c r="R22" s="59"/>
      <c r="S22" s="61"/>
      <c r="T22" s="59"/>
      <c r="U22" s="61"/>
      <c r="V22" s="59"/>
      <c r="W22" s="61"/>
      <c r="X22" s="59"/>
      <c r="Y22" s="61"/>
      <c r="Z22" s="59"/>
      <c r="AA22" s="119"/>
      <c r="AB22" s="107"/>
      <c r="AC22" s="107"/>
      <c r="AD22" s="107"/>
      <c r="AE22" s="107"/>
    </row>
    <row r="23" spans="1:38" ht="17.100000000000001" customHeight="1">
      <c r="A23" s="11"/>
      <c r="B23" s="62"/>
      <c r="C23" s="13"/>
      <c r="D23" s="11"/>
      <c r="E23" s="14"/>
      <c r="F23" s="63"/>
      <c r="G23" s="41">
        <f>SUM(H23:N23)</f>
        <v>0</v>
      </c>
      <c r="H23" s="64"/>
      <c r="I23" s="18"/>
      <c r="J23" s="18"/>
      <c r="K23" s="18"/>
      <c r="L23" s="21"/>
      <c r="M23" s="21"/>
      <c r="N23" s="20"/>
      <c r="O23" s="17"/>
      <c r="P23" s="65"/>
      <c r="Q23" s="17"/>
      <c r="R23" s="20"/>
      <c r="S23" s="17"/>
      <c r="T23" s="20"/>
      <c r="U23" s="17"/>
      <c r="V23" s="20"/>
      <c r="W23" s="17"/>
      <c r="X23" s="20"/>
      <c r="Y23" s="17"/>
      <c r="Z23" s="20"/>
      <c r="AA23" s="120"/>
      <c r="AB23" s="103"/>
      <c r="AC23" s="103"/>
      <c r="AD23" s="103"/>
      <c r="AE23" s="103"/>
    </row>
    <row r="24" spans="1:38" ht="17.100000000000001" customHeight="1">
      <c r="A24" s="11"/>
      <c r="B24" s="62"/>
      <c r="C24" s="13"/>
      <c r="D24" s="11"/>
      <c r="E24" s="14"/>
      <c r="F24" s="63"/>
      <c r="G24" s="41">
        <f>SUM(H24:N24)</f>
        <v>0</v>
      </c>
      <c r="H24" s="64"/>
      <c r="I24" s="18"/>
      <c r="J24" s="18"/>
      <c r="K24" s="18"/>
      <c r="L24" s="21"/>
      <c r="M24" s="21"/>
      <c r="N24" s="20"/>
      <c r="O24" s="17"/>
      <c r="P24" s="65"/>
      <c r="Q24" s="64"/>
      <c r="R24" s="20"/>
      <c r="S24" s="64"/>
      <c r="T24" s="20"/>
      <c r="U24" s="17"/>
      <c r="V24" s="20"/>
      <c r="W24" s="64"/>
      <c r="X24" s="20"/>
      <c r="Y24" s="17"/>
      <c r="Z24" s="20"/>
      <c r="AA24" s="120"/>
      <c r="AB24" s="103"/>
      <c r="AC24" s="103"/>
      <c r="AD24" s="103"/>
      <c r="AE24" s="103"/>
    </row>
    <row r="25" spans="1:38" ht="17.100000000000001" customHeight="1">
      <c r="A25" s="11"/>
      <c r="B25" s="62"/>
      <c r="C25" s="13"/>
      <c r="D25" s="11"/>
      <c r="E25" s="14"/>
      <c r="F25" s="63"/>
      <c r="G25" s="41">
        <f>SUM(H25:N25)</f>
        <v>0</v>
      </c>
      <c r="H25" s="64"/>
      <c r="I25" s="18"/>
      <c r="J25" s="18"/>
      <c r="K25" s="18"/>
      <c r="L25" s="21"/>
      <c r="M25" s="21"/>
      <c r="N25" s="20"/>
      <c r="O25" s="17"/>
      <c r="P25" s="65"/>
      <c r="Q25" s="64"/>
      <c r="R25" s="20"/>
      <c r="S25" s="64"/>
      <c r="T25" s="20"/>
      <c r="U25" s="17"/>
      <c r="V25" s="20"/>
      <c r="W25" s="64"/>
      <c r="X25" s="20"/>
      <c r="Y25" s="17"/>
      <c r="Z25" s="20"/>
      <c r="AA25" s="120"/>
      <c r="AB25" s="103"/>
      <c r="AC25" s="103"/>
      <c r="AD25" s="103"/>
      <c r="AE25" s="103"/>
    </row>
    <row r="26" spans="1:38" ht="17.100000000000001" customHeight="1" thickBot="1">
      <c r="A26" s="11"/>
      <c r="B26" s="62"/>
      <c r="C26" s="13"/>
      <c r="D26" s="11"/>
      <c r="E26" s="14"/>
      <c r="F26" s="63"/>
      <c r="G26" s="41">
        <f>SUM(H26:N26)</f>
        <v>0</v>
      </c>
      <c r="H26" s="64"/>
      <c r="I26" s="18"/>
      <c r="J26" s="18"/>
      <c r="K26" s="18"/>
      <c r="L26" s="21"/>
      <c r="M26" s="21"/>
      <c r="N26" s="29"/>
      <c r="O26" s="64"/>
      <c r="P26" s="66"/>
      <c r="Q26" s="17"/>
      <c r="R26" s="20"/>
      <c r="S26" s="64"/>
      <c r="T26" s="52"/>
      <c r="U26" s="17"/>
      <c r="V26" s="20"/>
      <c r="W26" s="64"/>
      <c r="X26" s="52"/>
      <c r="Y26" s="17"/>
      <c r="Z26" s="20"/>
      <c r="AA26" s="121"/>
      <c r="AB26" s="104"/>
      <c r="AC26" s="104"/>
      <c r="AD26" s="104"/>
      <c r="AE26" s="104"/>
    </row>
    <row r="27" spans="1:38" s="77" customFormat="1" ht="17.100000000000001" customHeight="1" thickTop="1" thickBot="1">
      <c r="A27" s="364" t="s">
        <v>19</v>
      </c>
      <c r="B27" s="365"/>
      <c r="C27" s="31"/>
      <c r="D27" s="32">
        <f>SUM(D22:D26)</f>
        <v>0</v>
      </c>
      <c r="E27" s="33"/>
      <c r="F27" s="33"/>
      <c r="G27" s="32">
        <f>SUM(G22:G26)</f>
        <v>0</v>
      </c>
      <c r="H27" s="34">
        <f t="shared" ref="H27:AE27" si="3">SUM(H22:H26)</f>
        <v>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5">
        <f t="shared" si="3"/>
        <v>0</v>
      </c>
      <c r="N27" s="36">
        <f t="shared" si="3"/>
        <v>0</v>
      </c>
      <c r="O27" s="34">
        <f t="shared" si="3"/>
        <v>0</v>
      </c>
      <c r="P27" s="36">
        <f t="shared" si="3"/>
        <v>0</v>
      </c>
      <c r="Q27" s="34">
        <f t="shared" si="3"/>
        <v>0</v>
      </c>
      <c r="R27" s="36">
        <f t="shared" si="3"/>
        <v>0</v>
      </c>
      <c r="S27" s="34">
        <f t="shared" si="3"/>
        <v>0</v>
      </c>
      <c r="T27" s="36">
        <f t="shared" si="3"/>
        <v>0</v>
      </c>
      <c r="U27" s="34">
        <f t="shared" si="3"/>
        <v>0</v>
      </c>
      <c r="V27" s="36">
        <f t="shared" si="3"/>
        <v>0</v>
      </c>
      <c r="W27" s="34">
        <f t="shared" si="3"/>
        <v>0</v>
      </c>
      <c r="X27" s="36">
        <f t="shared" si="3"/>
        <v>0</v>
      </c>
      <c r="Y27" s="34">
        <f t="shared" si="3"/>
        <v>0</v>
      </c>
      <c r="Z27" s="36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6">
        <f t="shared" si="3"/>
        <v>0</v>
      </c>
      <c r="AE27" s="36">
        <f t="shared" si="3"/>
        <v>0</v>
      </c>
    </row>
    <row r="28" spans="1:38" ht="17.100000000000001" customHeight="1" thickTop="1" thickBot="1">
      <c r="A28" s="373" t="s">
        <v>37</v>
      </c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5"/>
    </row>
    <row r="29" spans="1:38" ht="17.100000000000001" customHeight="1" thickTop="1">
      <c r="A29" s="39"/>
      <c r="B29" s="122"/>
      <c r="C29" s="38"/>
      <c r="D29" s="39"/>
      <c r="E29" s="40"/>
      <c r="F29" s="40"/>
      <c r="G29" s="41">
        <f>SUM(H29:N29)</f>
        <v>0</v>
      </c>
      <c r="H29" s="42"/>
      <c r="I29" s="43"/>
      <c r="J29" s="43"/>
      <c r="K29" s="43"/>
      <c r="L29" s="43"/>
      <c r="M29" s="43"/>
      <c r="N29" s="43"/>
      <c r="O29" s="42"/>
      <c r="P29" s="44"/>
      <c r="Q29" s="42"/>
      <c r="R29" s="44"/>
      <c r="S29" s="42"/>
      <c r="T29" s="60"/>
      <c r="U29" s="42"/>
      <c r="V29" s="44"/>
      <c r="W29" s="42"/>
      <c r="X29" s="44"/>
      <c r="Y29" s="42"/>
      <c r="Z29" s="44"/>
      <c r="AA29" s="123"/>
      <c r="AB29" s="107"/>
      <c r="AC29" s="107"/>
      <c r="AD29" s="107"/>
      <c r="AE29" s="107"/>
    </row>
    <row r="30" spans="1:38" ht="17.100000000000001" customHeight="1">
      <c r="A30" s="11"/>
      <c r="B30" s="12"/>
      <c r="C30" s="13"/>
      <c r="D30" s="11"/>
      <c r="E30" s="14"/>
      <c r="F30" s="14"/>
      <c r="G30" s="16">
        <f>SUM(H30:N30)</f>
        <v>0</v>
      </c>
      <c r="H30" s="17"/>
      <c r="I30" s="18"/>
      <c r="J30" s="18"/>
      <c r="K30" s="18"/>
      <c r="L30" s="18"/>
      <c r="M30" s="18"/>
      <c r="N30" s="18"/>
      <c r="O30" s="17"/>
      <c r="P30" s="20"/>
      <c r="Q30" s="17"/>
      <c r="R30" s="20"/>
      <c r="S30" s="17"/>
      <c r="T30" s="67"/>
      <c r="U30" s="17"/>
      <c r="V30" s="20"/>
      <c r="W30" s="17"/>
      <c r="X30" s="20"/>
      <c r="Y30" s="17"/>
      <c r="Z30" s="20"/>
      <c r="AA30" s="120"/>
      <c r="AB30" s="103"/>
      <c r="AC30" s="103"/>
      <c r="AD30" s="103"/>
      <c r="AE30" s="103"/>
    </row>
    <row r="31" spans="1:38" ht="17.100000000000001" customHeight="1">
      <c r="A31" s="11"/>
      <c r="B31" s="12"/>
      <c r="C31" s="13"/>
      <c r="D31" s="11"/>
      <c r="E31" s="14"/>
      <c r="F31" s="14"/>
      <c r="G31" s="16">
        <f>SUM(H31:N31)</f>
        <v>0</v>
      </c>
      <c r="H31" s="17"/>
      <c r="I31" s="18"/>
      <c r="J31" s="18"/>
      <c r="K31" s="18"/>
      <c r="L31" s="18"/>
      <c r="M31" s="18"/>
      <c r="N31" s="18"/>
      <c r="O31" s="17"/>
      <c r="P31" s="20"/>
      <c r="Q31" s="17"/>
      <c r="R31" s="20"/>
      <c r="S31" s="17"/>
      <c r="T31" s="67"/>
      <c r="U31" s="17"/>
      <c r="V31" s="20"/>
      <c r="W31" s="17"/>
      <c r="X31" s="20"/>
      <c r="Y31" s="17"/>
      <c r="Z31" s="20"/>
      <c r="AA31" s="120"/>
      <c r="AB31" s="103"/>
      <c r="AC31" s="103"/>
      <c r="AD31" s="103"/>
      <c r="AE31" s="103"/>
    </row>
    <row r="32" spans="1:38" ht="17.100000000000001" customHeight="1">
      <c r="A32" s="11"/>
      <c r="B32" s="12"/>
      <c r="C32" s="13"/>
      <c r="D32" s="11"/>
      <c r="E32" s="14"/>
      <c r="F32" s="14"/>
      <c r="G32" s="16">
        <f>SUM(H32:N32)</f>
        <v>0</v>
      </c>
      <c r="H32" s="17"/>
      <c r="I32" s="18"/>
      <c r="J32" s="18"/>
      <c r="K32" s="18"/>
      <c r="L32" s="18"/>
      <c r="M32" s="18"/>
      <c r="N32" s="18"/>
      <c r="O32" s="17"/>
      <c r="P32" s="20"/>
      <c r="Q32" s="17"/>
      <c r="R32" s="20"/>
      <c r="S32" s="17"/>
      <c r="T32" s="67"/>
      <c r="U32" s="17"/>
      <c r="V32" s="20"/>
      <c r="W32" s="17"/>
      <c r="X32" s="20"/>
      <c r="Y32" s="17"/>
      <c r="Z32" s="20"/>
      <c r="AA32" s="120"/>
      <c r="AB32" s="103"/>
      <c r="AC32" s="103"/>
      <c r="AD32" s="103"/>
      <c r="AE32" s="103"/>
    </row>
    <row r="33" spans="1:31" ht="17.100000000000001" customHeight="1" thickBot="1">
      <c r="A33" s="68"/>
      <c r="B33" s="12"/>
      <c r="C33" s="13"/>
      <c r="D33" s="11"/>
      <c r="E33" s="14"/>
      <c r="F33" s="14"/>
      <c r="G33" s="16">
        <f>SUM(H33:N33)</f>
        <v>0</v>
      </c>
      <c r="H33" s="17"/>
      <c r="I33" s="18"/>
      <c r="J33" s="18"/>
      <c r="K33" s="18"/>
      <c r="L33" s="18"/>
      <c r="M33" s="18"/>
      <c r="N33" s="18"/>
      <c r="O33" s="17"/>
      <c r="P33" s="20"/>
      <c r="Q33" s="17"/>
      <c r="R33" s="20"/>
      <c r="S33" s="17"/>
      <c r="T33" s="67"/>
      <c r="U33" s="17"/>
      <c r="V33" s="20"/>
      <c r="W33" s="17"/>
      <c r="X33" s="20"/>
      <c r="Y33" s="17"/>
      <c r="Z33" s="20"/>
      <c r="AA33" s="121"/>
      <c r="AB33" s="124"/>
      <c r="AC33" s="124"/>
      <c r="AD33" s="124"/>
      <c r="AE33" s="124"/>
    </row>
    <row r="34" spans="1:31" s="77" customFormat="1" ht="17.100000000000001" customHeight="1" thickTop="1" thickBot="1">
      <c r="A34" s="360" t="s">
        <v>19</v>
      </c>
      <c r="B34" s="361"/>
      <c r="C34" s="81"/>
      <c r="D34" s="82">
        <f>SUM(D29:D33)</f>
        <v>0</v>
      </c>
      <c r="E34" s="83"/>
      <c r="F34" s="83"/>
      <c r="G34" s="82">
        <f>SUM(G29:G33)</f>
        <v>0</v>
      </c>
      <c r="H34" s="84">
        <f t="shared" ref="H34:AE34" si="4">SUM(H29:H33)</f>
        <v>0</v>
      </c>
      <c r="I34" s="85">
        <f t="shared" si="4"/>
        <v>0</v>
      </c>
      <c r="J34" s="85">
        <f t="shared" si="4"/>
        <v>0</v>
      </c>
      <c r="K34" s="85">
        <f t="shared" si="4"/>
        <v>0</v>
      </c>
      <c r="L34" s="85">
        <f t="shared" si="4"/>
        <v>0</v>
      </c>
      <c r="M34" s="85">
        <f t="shared" si="4"/>
        <v>0</v>
      </c>
      <c r="N34" s="86">
        <f t="shared" si="4"/>
        <v>0</v>
      </c>
      <c r="O34" s="84">
        <f t="shared" si="4"/>
        <v>0</v>
      </c>
      <c r="P34" s="86">
        <f t="shared" si="4"/>
        <v>0</v>
      </c>
      <c r="Q34" s="84">
        <f t="shared" si="4"/>
        <v>0</v>
      </c>
      <c r="R34" s="86">
        <f t="shared" si="4"/>
        <v>0</v>
      </c>
      <c r="S34" s="84">
        <f t="shared" si="4"/>
        <v>0</v>
      </c>
      <c r="T34" s="86">
        <f t="shared" si="4"/>
        <v>0</v>
      </c>
      <c r="U34" s="84">
        <f t="shared" si="4"/>
        <v>0</v>
      </c>
      <c r="V34" s="86">
        <f t="shared" si="4"/>
        <v>0</v>
      </c>
      <c r="W34" s="84">
        <f t="shared" si="4"/>
        <v>0</v>
      </c>
      <c r="X34" s="86">
        <f t="shared" si="4"/>
        <v>0</v>
      </c>
      <c r="Y34" s="84">
        <f t="shared" si="4"/>
        <v>0</v>
      </c>
      <c r="Z34" s="86">
        <f t="shared" si="4"/>
        <v>0</v>
      </c>
      <c r="AA34" s="86">
        <f t="shared" si="4"/>
        <v>0</v>
      </c>
      <c r="AB34" s="86">
        <f t="shared" si="4"/>
        <v>0</v>
      </c>
      <c r="AC34" s="86">
        <f t="shared" si="4"/>
        <v>0</v>
      </c>
      <c r="AD34" s="86">
        <f t="shared" si="4"/>
        <v>0</v>
      </c>
      <c r="AE34" s="86">
        <f t="shared" si="4"/>
        <v>0</v>
      </c>
    </row>
    <row r="35" spans="1:31" ht="17.100000000000001" customHeight="1" thickTop="1" thickBot="1">
      <c r="A35" s="373" t="s">
        <v>38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5"/>
    </row>
    <row r="36" spans="1:31" ht="17.100000000000001" customHeight="1" thickTop="1">
      <c r="A36" s="39"/>
      <c r="B36" s="122"/>
      <c r="C36" s="38"/>
      <c r="D36" s="39"/>
      <c r="E36" s="40"/>
      <c r="F36" s="40"/>
      <c r="G36" s="41">
        <f>SUM(H36:N36)</f>
        <v>0</v>
      </c>
      <c r="H36" s="42"/>
      <c r="I36" s="43"/>
      <c r="J36" s="43"/>
      <c r="K36" s="43"/>
      <c r="L36" s="43"/>
      <c r="M36" s="43"/>
      <c r="N36" s="43"/>
      <c r="O36" s="42"/>
      <c r="P36" s="44"/>
      <c r="Q36" s="42"/>
      <c r="R36" s="44"/>
      <c r="S36" s="42"/>
      <c r="T36" s="60"/>
      <c r="U36" s="42"/>
      <c r="V36" s="44"/>
      <c r="W36" s="42"/>
      <c r="X36" s="44"/>
      <c r="Y36" s="42"/>
      <c r="Z36" s="44"/>
      <c r="AA36" s="123"/>
      <c r="AB36" s="107"/>
      <c r="AC36" s="107"/>
      <c r="AD36" s="107"/>
      <c r="AE36" s="107"/>
    </row>
    <row r="37" spans="1:31" ht="17.100000000000001" customHeight="1">
      <c r="A37" s="11"/>
      <c r="B37" s="12"/>
      <c r="C37" s="13"/>
      <c r="D37" s="11"/>
      <c r="E37" s="14"/>
      <c r="F37" s="14"/>
      <c r="G37" s="16">
        <f>SUM(H37:N37)</f>
        <v>0</v>
      </c>
      <c r="H37" s="17"/>
      <c r="I37" s="18"/>
      <c r="J37" s="18"/>
      <c r="K37" s="18"/>
      <c r="L37" s="18"/>
      <c r="M37" s="18"/>
      <c r="N37" s="18"/>
      <c r="O37" s="17"/>
      <c r="P37" s="20"/>
      <c r="Q37" s="17"/>
      <c r="R37" s="20"/>
      <c r="S37" s="17"/>
      <c r="T37" s="67"/>
      <c r="U37" s="17"/>
      <c r="V37" s="20"/>
      <c r="W37" s="17"/>
      <c r="X37" s="20"/>
      <c r="Y37" s="17"/>
      <c r="Z37" s="20"/>
      <c r="AA37" s="120"/>
      <c r="AB37" s="103"/>
      <c r="AC37" s="103"/>
      <c r="AD37" s="103"/>
      <c r="AE37" s="103"/>
    </row>
    <row r="38" spans="1:31" ht="17.100000000000001" customHeight="1">
      <c r="A38" s="11"/>
      <c r="B38" s="12"/>
      <c r="C38" s="13"/>
      <c r="D38" s="11"/>
      <c r="E38" s="14"/>
      <c r="F38" s="14"/>
      <c r="G38" s="16">
        <f>SUM(H38:N38)</f>
        <v>0</v>
      </c>
      <c r="H38" s="17"/>
      <c r="I38" s="18"/>
      <c r="J38" s="18"/>
      <c r="K38" s="18"/>
      <c r="L38" s="18"/>
      <c r="M38" s="18"/>
      <c r="N38" s="18"/>
      <c r="O38" s="17"/>
      <c r="P38" s="20"/>
      <c r="Q38" s="17"/>
      <c r="R38" s="20"/>
      <c r="S38" s="17"/>
      <c r="T38" s="67"/>
      <c r="U38" s="17"/>
      <c r="V38" s="20"/>
      <c r="W38" s="17"/>
      <c r="X38" s="20"/>
      <c r="Y38" s="17"/>
      <c r="Z38" s="20"/>
      <c r="AA38" s="120"/>
      <c r="AB38" s="103"/>
      <c r="AC38" s="103"/>
      <c r="AD38" s="103"/>
      <c r="AE38" s="103"/>
    </row>
    <row r="39" spans="1:31" ht="17.100000000000001" customHeight="1">
      <c r="A39" s="11"/>
      <c r="B39" s="12"/>
      <c r="C39" s="13"/>
      <c r="D39" s="11"/>
      <c r="E39" s="14"/>
      <c r="F39" s="14"/>
      <c r="G39" s="16">
        <f>SUM(H39:N39)</f>
        <v>0</v>
      </c>
      <c r="H39" s="17"/>
      <c r="I39" s="18"/>
      <c r="J39" s="18"/>
      <c r="K39" s="18"/>
      <c r="L39" s="18"/>
      <c r="M39" s="18"/>
      <c r="N39" s="18"/>
      <c r="O39" s="17"/>
      <c r="P39" s="20"/>
      <c r="Q39" s="17"/>
      <c r="R39" s="20"/>
      <c r="S39" s="17"/>
      <c r="T39" s="67"/>
      <c r="U39" s="17"/>
      <c r="V39" s="20"/>
      <c r="W39" s="17"/>
      <c r="X39" s="20"/>
      <c r="Y39" s="17"/>
      <c r="Z39" s="20"/>
      <c r="AA39" s="120"/>
      <c r="AB39" s="103"/>
      <c r="AC39" s="103"/>
      <c r="AD39" s="103"/>
      <c r="AE39" s="103"/>
    </row>
    <row r="40" spans="1:31" ht="17.100000000000001" customHeight="1" thickBot="1">
      <c r="A40" s="46"/>
      <c r="B40" s="12"/>
      <c r="C40" s="13"/>
      <c r="D40" s="11"/>
      <c r="E40" s="14"/>
      <c r="F40" s="14"/>
      <c r="G40" s="16">
        <f>SUM(H40:N40)</f>
        <v>0</v>
      </c>
      <c r="H40" s="17"/>
      <c r="I40" s="18"/>
      <c r="J40" s="18"/>
      <c r="K40" s="18"/>
      <c r="L40" s="18"/>
      <c r="M40" s="18"/>
      <c r="N40" s="18"/>
      <c r="O40" s="17"/>
      <c r="P40" s="20"/>
      <c r="Q40" s="17"/>
      <c r="R40" s="20"/>
      <c r="S40" s="17"/>
      <c r="T40" s="67"/>
      <c r="U40" s="17"/>
      <c r="V40" s="20"/>
      <c r="W40" s="17"/>
      <c r="X40" s="20"/>
      <c r="Y40" s="17"/>
      <c r="Z40" s="20"/>
      <c r="AA40" s="121"/>
      <c r="AB40" s="104"/>
      <c r="AC40" s="104"/>
      <c r="AD40" s="104"/>
      <c r="AE40" s="104"/>
    </row>
    <row r="41" spans="1:31" s="77" customFormat="1" ht="17.100000000000001" customHeight="1" thickTop="1" thickBot="1">
      <c r="A41" s="366" t="s">
        <v>19</v>
      </c>
      <c r="B41" s="361"/>
      <c r="C41" s="81"/>
      <c r="D41" s="82">
        <f>SUM(D36:D40)</f>
        <v>0</v>
      </c>
      <c r="E41" s="83"/>
      <c r="F41" s="83"/>
      <c r="G41" s="82">
        <f>SUM(G36:G40)</f>
        <v>0</v>
      </c>
      <c r="H41" s="84">
        <f t="shared" ref="H41:N41" si="5">SUM(H36:H40)</f>
        <v>0</v>
      </c>
      <c r="I41" s="85">
        <f t="shared" si="5"/>
        <v>0</v>
      </c>
      <c r="J41" s="85">
        <f t="shared" si="5"/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4">
        <f t="shared" ref="O41:AE41" si="6">SUM(O36:O40)</f>
        <v>0</v>
      </c>
      <c r="P41" s="86">
        <f t="shared" si="6"/>
        <v>0</v>
      </c>
      <c r="Q41" s="84">
        <f t="shared" si="6"/>
        <v>0</v>
      </c>
      <c r="R41" s="86">
        <f t="shared" si="6"/>
        <v>0</v>
      </c>
      <c r="S41" s="84">
        <f t="shared" si="6"/>
        <v>0</v>
      </c>
      <c r="T41" s="86">
        <f t="shared" si="6"/>
        <v>0</v>
      </c>
      <c r="U41" s="84">
        <f t="shared" si="6"/>
        <v>0</v>
      </c>
      <c r="V41" s="86">
        <f t="shared" si="6"/>
        <v>0</v>
      </c>
      <c r="W41" s="84">
        <f t="shared" si="6"/>
        <v>0</v>
      </c>
      <c r="X41" s="86">
        <f t="shared" si="6"/>
        <v>0</v>
      </c>
      <c r="Y41" s="84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</row>
    <row r="42" spans="1:31" s="77" customFormat="1" ht="17.100000000000001" customHeight="1" thickTop="1" thickBot="1">
      <c r="A42" s="373" t="s">
        <v>39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5"/>
    </row>
    <row r="43" spans="1:31" ht="17.100000000000001" customHeight="1" thickTop="1">
      <c r="A43" s="39"/>
      <c r="B43" s="122"/>
      <c r="C43" s="38"/>
      <c r="D43" s="39"/>
      <c r="E43" s="40"/>
      <c r="F43" s="40"/>
      <c r="G43" s="41">
        <f>SUM(H43:N43)</f>
        <v>0</v>
      </c>
      <c r="H43" s="42"/>
      <c r="I43" s="43"/>
      <c r="J43" s="43"/>
      <c r="K43" s="43"/>
      <c r="L43" s="43"/>
      <c r="M43" s="43"/>
      <c r="N43" s="43"/>
      <c r="O43" s="42"/>
      <c r="P43" s="44"/>
      <c r="Q43" s="42"/>
      <c r="R43" s="44"/>
      <c r="S43" s="42"/>
      <c r="T43" s="60"/>
      <c r="U43" s="42"/>
      <c r="V43" s="44"/>
      <c r="W43" s="42"/>
      <c r="X43" s="44"/>
      <c r="Y43" s="42"/>
      <c r="Z43" s="44"/>
      <c r="AA43" s="123"/>
      <c r="AB43" s="107"/>
      <c r="AC43" s="107"/>
      <c r="AD43" s="107"/>
      <c r="AE43" s="107"/>
    </row>
    <row r="44" spans="1:31" ht="17.100000000000001" customHeight="1">
      <c r="A44" s="11"/>
      <c r="B44" s="12"/>
      <c r="C44" s="13"/>
      <c r="D44" s="11"/>
      <c r="E44" s="14"/>
      <c r="F44" s="14"/>
      <c r="G44" s="16">
        <f>SUM(H44:N44)</f>
        <v>0</v>
      </c>
      <c r="H44" s="17"/>
      <c r="I44" s="18"/>
      <c r="J44" s="18"/>
      <c r="K44" s="18"/>
      <c r="L44" s="18"/>
      <c r="M44" s="18"/>
      <c r="N44" s="18"/>
      <c r="O44" s="17"/>
      <c r="P44" s="20"/>
      <c r="Q44" s="17"/>
      <c r="R44" s="20"/>
      <c r="S44" s="17"/>
      <c r="T44" s="67"/>
      <c r="U44" s="17"/>
      <c r="V44" s="20"/>
      <c r="W44" s="17"/>
      <c r="X44" s="20"/>
      <c r="Y44" s="17"/>
      <c r="Z44" s="20"/>
      <c r="AA44" s="120"/>
      <c r="AB44" s="103"/>
      <c r="AC44" s="103"/>
      <c r="AD44" s="103"/>
      <c r="AE44" s="103"/>
    </row>
    <row r="45" spans="1:31" ht="17.100000000000001" customHeight="1">
      <c r="A45" s="11"/>
      <c r="B45" s="12"/>
      <c r="C45" s="13"/>
      <c r="D45" s="11"/>
      <c r="E45" s="14"/>
      <c r="F45" s="14"/>
      <c r="G45" s="16">
        <f>SUM(H45:N45)</f>
        <v>0</v>
      </c>
      <c r="H45" s="17"/>
      <c r="I45" s="18"/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67"/>
      <c r="U45" s="17"/>
      <c r="V45" s="20"/>
      <c r="W45" s="17"/>
      <c r="X45" s="20"/>
      <c r="Y45" s="17"/>
      <c r="Z45" s="20"/>
      <c r="AA45" s="120"/>
      <c r="AB45" s="103"/>
      <c r="AC45" s="103"/>
      <c r="AD45" s="103"/>
      <c r="AE45" s="103"/>
    </row>
    <row r="46" spans="1:31" ht="17.100000000000001" customHeight="1">
      <c r="A46" s="11"/>
      <c r="B46" s="12"/>
      <c r="C46" s="13"/>
      <c r="D46" s="11"/>
      <c r="E46" s="14"/>
      <c r="F46" s="14"/>
      <c r="G46" s="16">
        <f>SUM(H46:N46)</f>
        <v>0</v>
      </c>
      <c r="H46" s="17"/>
      <c r="I46" s="18"/>
      <c r="J46" s="18"/>
      <c r="K46" s="18"/>
      <c r="L46" s="18"/>
      <c r="M46" s="18"/>
      <c r="N46" s="18"/>
      <c r="O46" s="17"/>
      <c r="P46" s="20"/>
      <c r="Q46" s="17"/>
      <c r="R46" s="20"/>
      <c r="S46" s="17"/>
      <c r="T46" s="67"/>
      <c r="U46" s="17"/>
      <c r="V46" s="20"/>
      <c r="W46" s="17"/>
      <c r="X46" s="20"/>
      <c r="Y46" s="17"/>
      <c r="Z46" s="20"/>
      <c r="AA46" s="120"/>
      <c r="AB46" s="103"/>
      <c r="AC46" s="103"/>
      <c r="AD46" s="103"/>
      <c r="AE46" s="103"/>
    </row>
    <row r="47" spans="1:31" ht="17.100000000000001" customHeight="1" thickBot="1">
      <c r="A47" s="24"/>
      <c r="B47" s="22"/>
      <c r="C47" s="23"/>
      <c r="D47" s="24"/>
      <c r="E47" s="25"/>
      <c r="F47" s="25"/>
      <c r="G47" s="125">
        <f>SUM(H47:N47)</f>
        <v>0</v>
      </c>
      <c r="H47" s="27"/>
      <c r="I47" s="28"/>
      <c r="J47" s="28"/>
      <c r="K47" s="28"/>
      <c r="L47" s="28"/>
      <c r="M47" s="28"/>
      <c r="N47" s="28"/>
      <c r="O47" s="27"/>
      <c r="P47" s="29"/>
      <c r="Q47" s="27"/>
      <c r="R47" s="29"/>
      <c r="S47" s="27"/>
      <c r="T47" s="126"/>
      <c r="U47" s="27"/>
      <c r="V47" s="29"/>
      <c r="W47" s="27"/>
      <c r="X47" s="29"/>
      <c r="Y47" s="27"/>
      <c r="Z47" s="29"/>
      <c r="AA47" s="121"/>
      <c r="AB47" s="104"/>
      <c r="AC47" s="104"/>
      <c r="AD47" s="104"/>
      <c r="AE47" s="104"/>
    </row>
    <row r="48" spans="1:31" s="77" customFormat="1" ht="17.100000000000001" customHeight="1" thickTop="1" thickBot="1">
      <c r="A48" s="364" t="s">
        <v>19</v>
      </c>
      <c r="B48" s="365"/>
      <c r="C48" s="31"/>
      <c r="D48" s="32">
        <f>SUM(D43:D47)</f>
        <v>0</v>
      </c>
      <c r="E48" s="33"/>
      <c r="F48" s="33"/>
      <c r="G48" s="32">
        <f>SUM(G43:G47)</f>
        <v>0</v>
      </c>
      <c r="H48" s="34">
        <f t="shared" ref="H48:AE48" si="7">SUM(H43:H47)</f>
        <v>0</v>
      </c>
      <c r="I48" s="35">
        <f t="shared" si="7"/>
        <v>0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>
        <f t="shared" si="7"/>
        <v>0</v>
      </c>
      <c r="O48" s="34">
        <f t="shared" si="7"/>
        <v>0</v>
      </c>
      <c r="P48" s="36">
        <f t="shared" si="7"/>
        <v>0</v>
      </c>
      <c r="Q48" s="34">
        <f t="shared" si="7"/>
        <v>0</v>
      </c>
      <c r="R48" s="36">
        <f t="shared" si="7"/>
        <v>0</v>
      </c>
      <c r="S48" s="34">
        <f t="shared" si="7"/>
        <v>0</v>
      </c>
      <c r="T48" s="36">
        <f t="shared" si="7"/>
        <v>0</v>
      </c>
      <c r="U48" s="34">
        <f t="shared" si="7"/>
        <v>0</v>
      </c>
      <c r="V48" s="36">
        <f t="shared" si="7"/>
        <v>0</v>
      </c>
      <c r="W48" s="34">
        <f t="shared" si="7"/>
        <v>0</v>
      </c>
      <c r="X48" s="36">
        <f t="shared" si="7"/>
        <v>0</v>
      </c>
      <c r="Y48" s="34">
        <f t="shared" si="7"/>
        <v>0</v>
      </c>
      <c r="Z48" s="36">
        <f t="shared" si="7"/>
        <v>0</v>
      </c>
      <c r="AA48" s="36">
        <f t="shared" si="7"/>
        <v>0</v>
      </c>
      <c r="AB48" s="36">
        <f t="shared" si="7"/>
        <v>0</v>
      </c>
      <c r="AC48" s="36">
        <f t="shared" si="7"/>
        <v>0</v>
      </c>
      <c r="AD48" s="36">
        <f t="shared" si="7"/>
        <v>0</v>
      </c>
      <c r="AE48" s="36">
        <f t="shared" si="7"/>
        <v>0</v>
      </c>
    </row>
    <row r="49" spans="1:31" ht="17.100000000000001" customHeight="1" thickTop="1">
      <c r="A49" s="369" t="s">
        <v>40</v>
      </c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1"/>
    </row>
    <row r="50" spans="1:31" ht="17.100000000000001" customHeight="1" thickBot="1">
      <c r="A50" s="369" t="s">
        <v>41</v>
      </c>
      <c r="B50" s="370"/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1"/>
    </row>
    <row r="51" spans="1:31" ht="17.100000000000001" customHeight="1" thickTop="1">
      <c r="A51" s="10"/>
      <c r="B51" s="89"/>
      <c r="C51" s="56"/>
      <c r="D51" s="10"/>
      <c r="E51" s="57"/>
      <c r="F51" s="57"/>
      <c r="G51" s="58">
        <f>SUM(H51:N51)</f>
        <v>0</v>
      </c>
      <c r="H51" s="61"/>
      <c r="I51" s="90"/>
      <c r="J51" s="90"/>
      <c r="K51" s="90"/>
      <c r="L51" s="90"/>
      <c r="M51" s="90"/>
      <c r="N51" s="90"/>
      <c r="O51" s="61"/>
      <c r="P51" s="59"/>
      <c r="Q51" s="61"/>
      <c r="R51" s="59"/>
      <c r="S51" s="61"/>
      <c r="T51" s="91"/>
      <c r="U51" s="61"/>
      <c r="V51" s="59"/>
      <c r="W51" s="61"/>
      <c r="X51" s="59"/>
      <c r="Y51" s="61"/>
      <c r="Z51" s="59"/>
      <c r="AA51" s="119"/>
      <c r="AB51" s="107"/>
      <c r="AC51" s="107"/>
      <c r="AD51" s="107"/>
      <c r="AE51" s="107"/>
    </row>
    <row r="52" spans="1:31" ht="17.100000000000001" customHeight="1">
      <c r="A52" s="11"/>
      <c r="B52" s="12"/>
      <c r="C52" s="13"/>
      <c r="D52" s="11"/>
      <c r="E52" s="14"/>
      <c r="F52" s="14"/>
      <c r="G52" s="16">
        <f>SUM(H52:N52)</f>
        <v>0</v>
      </c>
      <c r="H52" s="17"/>
      <c r="I52" s="18"/>
      <c r="J52" s="18"/>
      <c r="K52" s="18"/>
      <c r="L52" s="18"/>
      <c r="M52" s="18"/>
      <c r="N52" s="18"/>
      <c r="O52" s="17"/>
      <c r="P52" s="20"/>
      <c r="Q52" s="17"/>
      <c r="R52" s="20"/>
      <c r="S52" s="17"/>
      <c r="T52" s="67"/>
      <c r="U52" s="17"/>
      <c r="V52" s="20"/>
      <c r="W52" s="17"/>
      <c r="X52" s="20"/>
      <c r="Y52" s="17"/>
      <c r="Z52" s="20"/>
      <c r="AA52" s="120"/>
      <c r="AB52" s="103"/>
      <c r="AC52" s="103"/>
      <c r="AD52" s="103"/>
      <c r="AE52" s="103"/>
    </row>
    <row r="53" spans="1:31" ht="17.100000000000001" customHeight="1">
      <c r="A53" s="11"/>
      <c r="B53" s="12"/>
      <c r="C53" s="13"/>
      <c r="D53" s="11"/>
      <c r="E53" s="14"/>
      <c r="F53" s="14"/>
      <c r="G53" s="16">
        <f>SUM(H53:N53)</f>
        <v>0</v>
      </c>
      <c r="H53" s="17"/>
      <c r="I53" s="18"/>
      <c r="J53" s="18"/>
      <c r="K53" s="18"/>
      <c r="L53" s="18"/>
      <c r="M53" s="18"/>
      <c r="N53" s="18"/>
      <c r="O53" s="17"/>
      <c r="P53" s="20"/>
      <c r="Q53" s="17"/>
      <c r="R53" s="20"/>
      <c r="S53" s="17"/>
      <c r="T53" s="67"/>
      <c r="U53" s="17"/>
      <c r="V53" s="20"/>
      <c r="W53" s="17"/>
      <c r="X53" s="20"/>
      <c r="Y53" s="17"/>
      <c r="Z53" s="20"/>
      <c r="AA53" s="120"/>
      <c r="AB53" s="103"/>
      <c r="AC53" s="103"/>
      <c r="AD53" s="103"/>
      <c r="AE53" s="103"/>
    </row>
    <row r="54" spans="1:31" ht="17.100000000000001" customHeight="1">
      <c r="A54" s="11"/>
      <c r="B54" s="12"/>
      <c r="C54" s="13"/>
      <c r="D54" s="11"/>
      <c r="E54" s="14"/>
      <c r="F54" s="14"/>
      <c r="G54" s="16">
        <f>SUM(H54:N54)</f>
        <v>0</v>
      </c>
      <c r="H54" s="17"/>
      <c r="I54" s="18"/>
      <c r="J54" s="18"/>
      <c r="K54" s="18"/>
      <c r="L54" s="18"/>
      <c r="M54" s="18"/>
      <c r="N54" s="18"/>
      <c r="O54" s="17"/>
      <c r="P54" s="20"/>
      <c r="Q54" s="17"/>
      <c r="R54" s="20"/>
      <c r="S54" s="17"/>
      <c r="T54" s="67"/>
      <c r="U54" s="17"/>
      <c r="V54" s="20"/>
      <c r="W54" s="17"/>
      <c r="X54" s="20"/>
      <c r="Y54" s="17"/>
      <c r="Z54" s="20"/>
      <c r="AA54" s="120"/>
      <c r="AB54" s="103"/>
      <c r="AC54" s="103"/>
      <c r="AD54" s="103"/>
      <c r="AE54" s="103"/>
    </row>
    <row r="55" spans="1:31" ht="17.100000000000001" customHeight="1" thickBot="1">
      <c r="A55" s="46"/>
      <c r="B55" s="12"/>
      <c r="C55" s="13"/>
      <c r="D55" s="11"/>
      <c r="E55" s="14"/>
      <c r="F55" s="14"/>
      <c r="G55" s="16">
        <f>SUM(H55:N55)</f>
        <v>0</v>
      </c>
      <c r="H55" s="17"/>
      <c r="I55" s="18"/>
      <c r="J55" s="18"/>
      <c r="K55" s="18"/>
      <c r="L55" s="18"/>
      <c r="M55" s="18"/>
      <c r="N55" s="18"/>
      <c r="O55" s="17"/>
      <c r="P55" s="20"/>
      <c r="Q55" s="17"/>
      <c r="R55" s="20"/>
      <c r="S55" s="17"/>
      <c r="T55" s="67"/>
      <c r="U55" s="17"/>
      <c r="V55" s="20"/>
      <c r="W55" s="17"/>
      <c r="X55" s="20"/>
      <c r="Y55" s="17"/>
      <c r="Z55" s="20"/>
      <c r="AA55" s="121"/>
      <c r="AB55" s="104"/>
      <c r="AC55" s="104"/>
      <c r="AD55" s="104"/>
      <c r="AE55" s="104"/>
    </row>
    <row r="56" spans="1:31" s="77" customFormat="1" ht="17.100000000000001" customHeight="1" thickTop="1" thickBot="1">
      <c r="A56" s="372" t="s">
        <v>19</v>
      </c>
      <c r="B56" s="365"/>
      <c r="C56" s="31"/>
      <c r="D56" s="32">
        <f>SUM(D51:D55)</f>
        <v>0</v>
      </c>
      <c r="E56" s="33"/>
      <c r="F56" s="33"/>
      <c r="G56" s="32">
        <f>SUM(G51:G55)</f>
        <v>0</v>
      </c>
      <c r="H56" s="34">
        <f t="shared" ref="H56:AE56" si="8">SUM(H51:H55)</f>
        <v>0</v>
      </c>
      <c r="I56" s="35">
        <f t="shared" si="8"/>
        <v>0</v>
      </c>
      <c r="J56" s="35">
        <f t="shared" si="8"/>
        <v>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4">
        <f t="shared" si="8"/>
        <v>0</v>
      </c>
      <c r="P56" s="36">
        <f t="shared" si="8"/>
        <v>0</v>
      </c>
      <c r="Q56" s="34">
        <f t="shared" si="8"/>
        <v>0</v>
      </c>
      <c r="R56" s="36">
        <f t="shared" si="8"/>
        <v>0</v>
      </c>
      <c r="S56" s="34">
        <f t="shared" si="8"/>
        <v>0</v>
      </c>
      <c r="T56" s="36">
        <f t="shared" si="8"/>
        <v>0</v>
      </c>
      <c r="U56" s="34">
        <f t="shared" si="8"/>
        <v>0</v>
      </c>
      <c r="V56" s="36">
        <f t="shared" si="8"/>
        <v>0</v>
      </c>
      <c r="W56" s="34">
        <f t="shared" si="8"/>
        <v>0</v>
      </c>
      <c r="X56" s="36">
        <f t="shared" si="8"/>
        <v>0</v>
      </c>
      <c r="Y56" s="34">
        <f t="shared" si="8"/>
        <v>0</v>
      </c>
      <c r="Z56" s="36">
        <f t="shared" si="8"/>
        <v>0</v>
      </c>
      <c r="AA56" s="36">
        <f t="shared" si="8"/>
        <v>0</v>
      </c>
      <c r="AB56" s="36">
        <f t="shared" si="8"/>
        <v>0</v>
      </c>
      <c r="AC56" s="36">
        <f t="shared" si="8"/>
        <v>0</v>
      </c>
      <c r="AD56" s="36">
        <f t="shared" si="8"/>
        <v>0</v>
      </c>
      <c r="AE56" s="36">
        <f t="shared" si="8"/>
        <v>0</v>
      </c>
    </row>
    <row r="57" spans="1:31" ht="17.100000000000001" customHeight="1" thickTop="1" thickBot="1">
      <c r="A57" s="373" t="s">
        <v>42</v>
      </c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5"/>
    </row>
    <row r="58" spans="1:31" ht="17.100000000000001" customHeight="1" thickTop="1">
      <c r="A58" s="10"/>
      <c r="B58" s="89"/>
      <c r="C58" s="56"/>
      <c r="D58" s="10"/>
      <c r="E58" s="57"/>
      <c r="F58" s="57"/>
      <c r="G58" s="58">
        <f>SUM(H58:N58)</f>
        <v>0</v>
      </c>
      <c r="H58" s="61"/>
      <c r="I58" s="90"/>
      <c r="J58" s="90"/>
      <c r="K58" s="90"/>
      <c r="L58" s="90"/>
      <c r="M58" s="90"/>
      <c r="N58" s="90"/>
      <c r="O58" s="61"/>
      <c r="P58" s="59"/>
      <c r="Q58" s="61"/>
      <c r="R58" s="59"/>
      <c r="S58" s="61"/>
      <c r="T58" s="91"/>
      <c r="U58" s="61"/>
      <c r="V58" s="59"/>
      <c r="W58" s="61"/>
      <c r="X58" s="59"/>
      <c r="Y58" s="61"/>
      <c r="Z58" s="59"/>
      <c r="AA58" s="119"/>
      <c r="AB58" s="107"/>
      <c r="AC58" s="107"/>
      <c r="AD58" s="107"/>
      <c r="AE58" s="107"/>
    </row>
    <row r="59" spans="1:31" ht="17.100000000000001" customHeight="1">
      <c r="A59" s="11"/>
      <c r="B59" s="12"/>
      <c r="C59" s="13"/>
      <c r="D59" s="11"/>
      <c r="E59" s="14"/>
      <c r="F59" s="14"/>
      <c r="G59" s="16">
        <f>SUM(H59:N59)</f>
        <v>0</v>
      </c>
      <c r="H59" s="17"/>
      <c r="I59" s="18"/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/>
      <c r="W59" s="17"/>
      <c r="X59" s="20"/>
      <c r="Y59" s="17"/>
      <c r="Z59" s="20"/>
      <c r="AA59" s="120"/>
      <c r="AB59" s="103"/>
      <c r="AC59" s="103"/>
      <c r="AD59" s="103"/>
      <c r="AE59" s="103"/>
    </row>
    <row r="60" spans="1:31" ht="17.100000000000001" customHeight="1">
      <c r="A60" s="11"/>
      <c r="B60" s="12"/>
      <c r="C60" s="13"/>
      <c r="D60" s="11"/>
      <c r="E60" s="14"/>
      <c r="F60" s="14"/>
      <c r="G60" s="16">
        <f>SUM(H60:N60)</f>
        <v>0</v>
      </c>
      <c r="H60" s="17"/>
      <c r="I60" s="18"/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/>
      <c r="V60" s="20"/>
      <c r="W60" s="17"/>
      <c r="X60" s="20"/>
      <c r="Y60" s="17"/>
      <c r="Z60" s="20"/>
      <c r="AA60" s="120"/>
      <c r="AB60" s="103"/>
      <c r="AC60" s="103"/>
      <c r="AD60" s="103"/>
      <c r="AE60" s="103"/>
    </row>
    <row r="61" spans="1:31" ht="17.100000000000001" customHeight="1">
      <c r="A61" s="11"/>
      <c r="B61" s="12"/>
      <c r="C61" s="13"/>
      <c r="D61" s="11"/>
      <c r="E61" s="14"/>
      <c r="F61" s="14"/>
      <c r="G61" s="16">
        <f>SUM(H61:N61)</f>
        <v>0</v>
      </c>
      <c r="H61" s="17"/>
      <c r="I61" s="18"/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/>
      <c r="W61" s="17"/>
      <c r="X61" s="20"/>
      <c r="Y61" s="17"/>
      <c r="Z61" s="20"/>
      <c r="AA61" s="120"/>
      <c r="AB61" s="103"/>
      <c r="AC61" s="103"/>
      <c r="AD61" s="103"/>
      <c r="AE61" s="103"/>
    </row>
    <row r="62" spans="1:31" ht="17.100000000000001" customHeight="1" thickBot="1">
      <c r="A62" s="46"/>
      <c r="B62" s="12"/>
      <c r="C62" s="13"/>
      <c r="D62" s="11"/>
      <c r="E62" s="14"/>
      <c r="F62" s="14"/>
      <c r="G62" s="16">
        <f>SUM(H62:N62)</f>
        <v>0</v>
      </c>
      <c r="H62" s="17"/>
      <c r="I62" s="18"/>
      <c r="J62" s="18"/>
      <c r="K62" s="18"/>
      <c r="L62" s="18"/>
      <c r="M62" s="18"/>
      <c r="N62" s="18"/>
      <c r="O62" s="17"/>
      <c r="P62" s="20"/>
      <c r="Q62" s="17"/>
      <c r="R62" s="20"/>
      <c r="S62" s="17"/>
      <c r="T62" s="67"/>
      <c r="U62" s="17"/>
      <c r="V62" s="20"/>
      <c r="W62" s="17"/>
      <c r="X62" s="20"/>
      <c r="Y62" s="17"/>
      <c r="Z62" s="20"/>
      <c r="AA62" s="121"/>
      <c r="AB62" s="104"/>
      <c r="AC62" s="104"/>
      <c r="AD62" s="104"/>
      <c r="AE62" s="104"/>
    </row>
    <row r="63" spans="1:31" s="77" customFormat="1" ht="17.100000000000001" customHeight="1" thickTop="1" thickBot="1">
      <c r="A63" s="372" t="s">
        <v>19</v>
      </c>
      <c r="B63" s="365"/>
      <c r="C63" s="31"/>
      <c r="D63" s="32">
        <f>SUM(D58:D62)</f>
        <v>0</v>
      </c>
      <c r="E63" s="33"/>
      <c r="F63" s="33"/>
      <c r="G63" s="32">
        <f>SUM(G58:G62)</f>
        <v>0</v>
      </c>
      <c r="H63" s="34">
        <f t="shared" ref="H63:AE63" si="9">SUM(H58:H62)</f>
        <v>0</v>
      </c>
      <c r="I63" s="35">
        <f t="shared" si="9"/>
        <v>0</v>
      </c>
      <c r="J63" s="35">
        <f t="shared" si="9"/>
        <v>0</v>
      </c>
      <c r="K63" s="35">
        <f t="shared" si="9"/>
        <v>0</v>
      </c>
      <c r="L63" s="35">
        <f t="shared" si="9"/>
        <v>0</v>
      </c>
      <c r="M63" s="35">
        <f t="shared" si="9"/>
        <v>0</v>
      </c>
      <c r="N63" s="35">
        <f t="shared" si="9"/>
        <v>0</v>
      </c>
      <c r="O63" s="34">
        <f t="shared" si="9"/>
        <v>0</v>
      </c>
      <c r="P63" s="36">
        <f t="shared" si="9"/>
        <v>0</v>
      </c>
      <c r="Q63" s="34">
        <f t="shared" si="9"/>
        <v>0</v>
      </c>
      <c r="R63" s="36">
        <f t="shared" si="9"/>
        <v>0</v>
      </c>
      <c r="S63" s="34">
        <f t="shared" si="9"/>
        <v>0</v>
      </c>
      <c r="T63" s="36">
        <f t="shared" si="9"/>
        <v>0</v>
      </c>
      <c r="U63" s="34">
        <f t="shared" si="9"/>
        <v>0</v>
      </c>
      <c r="V63" s="36">
        <f t="shared" si="9"/>
        <v>0</v>
      </c>
      <c r="W63" s="34">
        <f t="shared" si="9"/>
        <v>0</v>
      </c>
      <c r="X63" s="36">
        <f t="shared" si="9"/>
        <v>0</v>
      </c>
      <c r="Y63" s="34">
        <f t="shared" si="9"/>
        <v>0</v>
      </c>
      <c r="Z63" s="36">
        <f t="shared" si="9"/>
        <v>0</v>
      </c>
      <c r="AA63" s="36">
        <f t="shared" si="9"/>
        <v>0</v>
      </c>
      <c r="AB63" s="36">
        <f t="shared" si="9"/>
        <v>0</v>
      </c>
      <c r="AC63" s="36">
        <f t="shared" si="9"/>
        <v>0</v>
      </c>
      <c r="AD63" s="36">
        <f t="shared" si="9"/>
        <v>0</v>
      </c>
      <c r="AE63" s="36">
        <f t="shared" si="9"/>
        <v>0</v>
      </c>
    </row>
    <row r="64" spans="1:31" ht="17.100000000000001" customHeight="1" thickTop="1">
      <c r="A64" s="383" t="s">
        <v>43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5"/>
    </row>
    <row r="65" spans="1:31" ht="17.100000000000001" customHeight="1" thickBot="1">
      <c r="A65" s="387" t="s">
        <v>41</v>
      </c>
      <c r="B65" s="388"/>
      <c r="C65" s="388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388"/>
      <c r="X65" s="388"/>
      <c r="Y65" s="388"/>
      <c r="Z65" s="388"/>
      <c r="AA65" s="388"/>
      <c r="AB65" s="388"/>
      <c r="AC65" s="388"/>
      <c r="AD65" s="388"/>
      <c r="AE65" s="389"/>
    </row>
    <row r="66" spans="1:31" ht="17.100000000000001" customHeight="1" thickTop="1">
      <c r="A66" s="39"/>
      <c r="B66" s="122"/>
      <c r="C66" s="38"/>
      <c r="D66" s="39"/>
      <c r="E66" s="40"/>
      <c r="F66" s="40"/>
      <c r="G66" s="41">
        <f>SUM(H66:N66)</f>
        <v>0</v>
      </c>
      <c r="H66" s="42"/>
      <c r="I66" s="43"/>
      <c r="J66" s="43"/>
      <c r="K66" s="43"/>
      <c r="L66" s="43"/>
      <c r="M66" s="43"/>
      <c r="N66" s="43"/>
      <c r="O66" s="42"/>
      <c r="P66" s="44"/>
      <c r="Q66" s="42"/>
      <c r="R66" s="44"/>
      <c r="S66" s="42"/>
      <c r="T66" s="60"/>
      <c r="U66" s="42"/>
      <c r="V66" s="44"/>
      <c r="W66" s="42"/>
      <c r="X66" s="44"/>
      <c r="Y66" s="42"/>
      <c r="Z66" s="44"/>
      <c r="AA66" s="123"/>
      <c r="AB66" s="107"/>
      <c r="AC66" s="107"/>
      <c r="AD66" s="107"/>
      <c r="AE66" s="107"/>
    </row>
    <row r="67" spans="1:31" ht="17.100000000000001" customHeight="1">
      <c r="A67" s="11"/>
      <c r="B67" s="12"/>
      <c r="C67" s="13"/>
      <c r="D67" s="11"/>
      <c r="E67" s="14"/>
      <c r="F67" s="14"/>
      <c r="G67" s="16">
        <f>SUM(H67:N67)</f>
        <v>0</v>
      </c>
      <c r="H67" s="17"/>
      <c r="I67" s="18"/>
      <c r="J67" s="18"/>
      <c r="K67" s="18"/>
      <c r="L67" s="18"/>
      <c r="M67" s="18"/>
      <c r="N67" s="18"/>
      <c r="O67" s="17"/>
      <c r="P67" s="20"/>
      <c r="Q67" s="17"/>
      <c r="R67" s="20"/>
      <c r="S67" s="17"/>
      <c r="T67" s="67"/>
      <c r="U67" s="17"/>
      <c r="V67" s="20"/>
      <c r="W67" s="17"/>
      <c r="X67" s="20"/>
      <c r="Y67" s="17"/>
      <c r="Z67" s="20"/>
      <c r="AA67" s="120"/>
      <c r="AB67" s="103"/>
      <c r="AC67" s="103"/>
      <c r="AD67" s="103"/>
      <c r="AE67" s="103"/>
    </row>
    <row r="68" spans="1:31" ht="17.100000000000001" customHeight="1">
      <c r="A68" s="11"/>
      <c r="B68" s="12"/>
      <c r="C68" s="13"/>
      <c r="D68" s="11"/>
      <c r="E68" s="14"/>
      <c r="F68" s="14"/>
      <c r="G68" s="16">
        <f>SUM(H68:N68)</f>
        <v>0</v>
      </c>
      <c r="H68" s="17"/>
      <c r="I68" s="18"/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/>
      <c r="W68" s="17"/>
      <c r="X68" s="20"/>
      <c r="Y68" s="17"/>
      <c r="Z68" s="20"/>
      <c r="AA68" s="120"/>
      <c r="AB68" s="103"/>
      <c r="AC68" s="103"/>
      <c r="AD68" s="103"/>
      <c r="AE68" s="103"/>
    </row>
    <row r="69" spans="1:31" ht="17.100000000000001" customHeight="1">
      <c r="A69" s="11"/>
      <c r="B69" s="12"/>
      <c r="C69" s="13"/>
      <c r="D69" s="11"/>
      <c r="E69" s="14"/>
      <c r="F69" s="14"/>
      <c r="G69" s="16">
        <f>SUM(H69:N69)</f>
        <v>0</v>
      </c>
      <c r="H69" s="17"/>
      <c r="I69" s="18"/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/>
      <c r="W69" s="17"/>
      <c r="X69" s="20"/>
      <c r="Y69" s="17"/>
      <c r="Z69" s="20"/>
      <c r="AA69" s="120"/>
      <c r="AB69" s="103"/>
      <c r="AC69" s="103"/>
      <c r="AD69" s="103"/>
      <c r="AE69" s="103"/>
    </row>
    <row r="70" spans="1:31" ht="17.100000000000001" customHeight="1" thickBot="1">
      <c r="A70" s="46"/>
      <c r="B70" s="12"/>
      <c r="C70" s="13"/>
      <c r="D70" s="11"/>
      <c r="E70" s="14"/>
      <c r="F70" s="14"/>
      <c r="G70" s="16">
        <f>SUM(H70:N70)</f>
        <v>0</v>
      </c>
      <c r="H70" s="17"/>
      <c r="I70" s="18"/>
      <c r="J70" s="18"/>
      <c r="K70" s="18"/>
      <c r="L70" s="18"/>
      <c r="M70" s="18"/>
      <c r="N70" s="18"/>
      <c r="O70" s="17"/>
      <c r="P70" s="20"/>
      <c r="Q70" s="17"/>
      <c r="R70" s="20"/>
      <c r="S70" s="17"/>
      <c r="T70" s="67"/>
      <c r="U70" s="17"/>
      <c r="V70" s="20"/>
      <c r="W70" s="17"/>
      <c r="X70" s="20"/>
      <c r="Y70" s="17"/>
      <c r="Z70" s="20"/>
      <c r="AA70" s="121"/>
      <c r="AB70" s="104"/>
      <c r="AC70" s="104"/>
      <c r="AD70" s="104"/>
      <c r="AE70" s="104"/>
    </row>
    <row r="71" spans="1:31" s="77" customFormat="1" ht="17.100000000000001" customHeight="1" thickTop="1" thickBot="1">
      <c r="A71" s="372" t="s">
        <v>19</v>
      </c>
      <c r="B71" s="365"/>
      <c r="C71" s="31"/>
      <c r="D71" s="32">
        <f>SUM(D66:D70)</f>
        <v>0</v>
      </c>
      <c r="E71" s="33"/>
      <c r="F71" s="33"/>
      <c r="G71" s="32">
        <f>SUM(G66:G70)</f>
        <v>0</v>
      </c>
      <c r="H71" s="34">
        <f t="shared" ref="H71:AE71" si="10">SUM(H66:H70)</f>
        <v>0</v>
      </c>
      <c r="I71" s="35">
        <f t="shared" si="10"/>
        <v>0</v>
      </c>
      <c r="J71" s="35">
        <f t="shared" si="10"/>
        <v>0</v>
      </c>
      <c r="K71" s="35">
        <f t="shared" si="10"/>
        <v>0</v>
      </c>
      <c r="L71" s="35">
        <f t="shared" si="10"/>
        <v>0</v>
      </c>
      <c r="M71" s="35">
        <f t="shared" si="10"/>
        <v>0</v>
      </c>
      <c r="N71" s="35">
        <f t="shared" si="10"/>
        <v>0</v>
      </c>
      <c r="O71" s="34">
        <f t="shared" si="10"/>
        <v>0</v>
      </c>
      <c r="P71" s="36">
        <f t="shared" si="10"/>
        <v>0</v>
      </c>
      <c r="Q71" s="34">
        <f t="shared" si="10"/>
        <v>0</v>
      </c>
      <c r="R71" s="36">
        <f t="shared" si="10"/>
        <v>0</v>
      </c>
      <c r="S71" s="34">
        <f t="shared" si="10"/>
        <v>0</v>
      </c>
      <c r="T71" s="36">
        <f t="shared" si="10"/>
        <v>0</v>
      </c>
      <c r="U71" s="34">
        <f t="shared" si="10"/>
        <v>0</v>
      </c>
      <c r="V71" s="36">
        <f t="shared" si="10"/>
        <v>0</v>
      </c>
      <c r="W71" s="34">
        <f t="shared" si="10"/>
        <v>0</v>
      </c>
      <c r="X71" s="36">
        <f t="shared" si="10"/>
        <v>0</v>
      </c>
      <c r="Y71" s="34">
        <f t="shared" si="10"/>
        <v>0</v>
      </c>
      <c r="Z71" s="36">
        <f t="shared" si="10"/>
        <v>0</v>
      </c>
      <c r="AA71" s="36">
        <f t="shared" si="10"/>
        <v>0</v>
      </c>
      <c r="AB71" s="36">
        <f t="shared" si="10"/>
        <v>0</v>
      </c>
      <c r="AC71" s="36">
        <f t="shared" si="10"/>
        <v>0</v>
      </c>
      <c r="AD71" s="36">
        <f t="shared" si="10"/>
        <v>0</v>
      </c>
      <c r="AE71" s="36">
        <f t="shared" si="10"/>
        <v>0</v>
      </c>
    </row>
    <row r="72" spans="1:31" ht="17.100000000000001" customHeight="1" thickTop="1" thickBot="1">
      <c r="A72" s="373" t="s">
        <v>44</v>
      </c>
      <c r="B72" s="374"/>
      <c r="C72" s="374"/>
      <c r="D72" s="374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/>
      <c r="R72" s="374"/>
      <c r="S72" s="374"/>
      <c r="T72" s="374"/>
      <c r="U72" s="374"/>
      <c r="V72" s="374"/>
      <c r="W72" s="374"/>
      <c r="X72" s="374"/>
      <c r="Y72" s="374"/>
      <c r="Z72" s="374"/>
      <c r="AA72" s="374"/>
      <c r="AB72" s="374"/>
      <c r="AC72" s="374"/>
      <c r="AD72" s="374"/>
      <c r="AE72" s="375"/>
    </row>
    <row r="73" spans="1:31" ht="17.100000000000001" customHeight="1" thickTop="1">
      <c r="A73" s="39"/>
      <c r="B73" s="122"/>
      <c r="C73" s="38"/>
      <c r="D73" s="39"/>
      <c r="E73" s="40"/>
      <c r="F73" s="40"/>
      <c r="G73" s="41">
        <f>SUM(H73:N73)</f>
        <v>0</v>
      </c>
      <c r="H73" s="42"/>
      <c r="I73" s="43"/>
      <c r="J73" s="43"/>
      <c r="K73" s="43"/>
      <c r="L73" s="43"/>
      <c r="M73" s="43"/>
      <c r="N73" s="43"/>
      <c r="O73" s="42"/>
      <c r="P73" s="44"/>
      <c r="Q73" s="42"/>
      <c r="R73" s="44"/>
      <c r="S73" s="42"/>
      <c r="T73" s="60"/>
      <c r="U73" s="42"/>
      <c r="V73" s="44"/>
      <c r="W73" s="42"/>
      <c r="X73" s="44"/>
      <c r="Y73" s="42"/>
      <c r="Z73" s="44"/>
      <c r="AA73" s="123"/>
      <c r="AB73" s="107"/>
      <c r="AC73" s="107"/>
      <c r="AD73" s="107"/>
      <c r="AE73" s="107"/>
    </row>
    <row r="74" spans="1:31" ht="17.100000000000001" customHeight="1">
      <c r="A74" s="11"/>
      <c r="B74" s="12"/>
      <c r="C74" s="13"/>
      <c r="D74" s="11"/>
      <c r="E74" s="14"/>
      <c r="F74" s="14"/>
      <c r="G74" s="16">
        <f>SUM(H74:N74)</f>
        <v>0</v>
      </c>
      <c r="H74" s="17"/>
      <c r="I74" s="18"/>
      <c r="J74" s="18"/>
      <c r="K74" s="18"/>
      <c r="L74" s="18"/>
      <c r="M74" s="18"/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/>
      <c r="AA74" s="120"/>
      <c r="AB74" s="103"/>
      <c r="AC74" s="103"/>
      <c r="AD74" s="103"/>
      <c r="AE74" s="103"/>
    </row>
    <row r="75" spans="1:31" ht="17.100000000000001" customHeight="1">
      <c r="A75" s="11"/>
      <c r="B75" s="12"/>
      <c r="C75" s="13"/>
      <c r="D75" s="11"/>
      <c r="E75" s="14"/>
      <c r="F75" s="14"/>
      <c r="G75" s="16">
        <f>SUM(H75:N75)</f>
        <v>0</v>
      </c>
      <c r="H75" s="17"/>
      <c r="I75" s="18"/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/>
      <c r="U75" s="17"/>
      <c r="V75" s="20"/>
      <c r="W75" s="17"/>
      <c r="X75" s="20"/>
      <c r="Y75" s="17"/>
      <c r="Z75" s="20"/>
      <c r="AA75" s="120"/>
      <c r="AB75" s="103"/>
      <c r="AC75" s="103"/>
      <c r="AD75" s="103"/>
      <c r="AE75" s="103"/>
    </row>
    <row r="76" spans="1:31" ht="17.100000000000001" customHeight="1">
      <c r="A76" s="11"/>
      <c r="B76" s="12"/>
      <c r="C76" s="13"/>
      <c r="D76" s="11"/>
      <c r="E76" s="14"/>
      <c r="F76" s="14"/>
      <c r="G76" s="16">
        <f>SUM(H76:N76)</f>
        <v>0</v>
      </c>
      <c r="H76" s="17"/>
      <c r="I76" s="18"/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/>
      <c r="V76" s="20"/>
      <c r="W76" s="17"/>
      <c r="X76" s="20"/>
      <c r="Y76" s="17"/>
      <c r="Z76" s="20"/>
      <c r="AA76" s="120"/>
      <c r="AB76" s="103"/>
      <c r="AC76" s="103"/>
      <c r="AD76" s="103"/>
      <c r="AE76" s="103"/>
    </row>
    <row r="77" spans="1:31" ht="17.100000000000001" customHeight="1" thickBot="1">
      <c r="A77" s="46"/>
      <c r="B77" s="12"/>
      <c r="C77" s="13"/>
      <c r="D77" s="11"/>
      <c r="E77" s="14"/>
      <c r="F77" s="14"/>
      <c r="G77" s="16">
        <f>SUM(H77:N77)</f>
        <v>0</v>
      </c>
      <c r="H77" s="17"/>
      <c r="I77" s="18"/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/>
      <c r="W77" s="17"/>
      <c r="X77" s="20"/>
      <c r="Y77" s="17"/>
      <c r="Z77" s="29"/>
      <c r="AA77" s="121"/>
      <c r="AB77" s="104"/>
      <c r="AC77" s="104"/>
      <c r="AD77" s="104"/>
      <c r="AE77" s="104"/>
    </row>
    <row r="78" spans="1:31" s="77" customFormat="1" ht="17.100000000000001" customHeight="1" thickTop="1" thickBot="1">
      <c r="A78" s="366" t="s">
        <v>19</v>
      </c>
      <c r="B78" s="361"/>
      <c r="C78" s="81"/>
      <c r="D78" s="82">
        <f>SUM(D73:D77)</f>
        <v>0</v>
      </c>
      <c r="E78" s="83"/>
      <c r="F78" s="83"/>
      <c r="G78" s="82">
        <f>SUM(G73:G77)</f>
        <v>0</v>
      </c>
      <c r="H78" s="84">
        <f t="shared" ref="H78:Y78" si="11">SUM(H73:H77)</f>
        <v>0</v>
      </c>
      <c r="I78" s="85">
        <f t="shared" si="11"/>
        <v>0</v>
      </c>
      <c r="J78" s="85">
        <f t="shared" si="11"/>
        <v>0</v>
      </c>
      <c r="K78" s="85">
        <f t="shared" si="11"/>
        <v>0</v>
      </c>
      <c r="L78" s="85">
        <f t="shared" si="11"/>
        <v>0</v>
      </c>
      <c r="M78" s="85">
        <f t="shared" si="11"/>
        <v>0</v>
      </c>
      <c r="N78" s="85">
        <f t="shared" si="11"/>
        <v>0</v>
      </c>
      <c r="O78" s="84">
        <f t="shared" si="11"/>
        <v>0</v>
      </c>
      <c r="P78" s="86">
        <f t="shared" si="11"/>
        <v>0</v>
      </c>
      <c r="Q78" s="84">
        <f t="shared" si="11"/>
        <v>0</v>
      </c>
      <c r="R78" s="86">
        <f t="shared" si="11"/>
        <v>0</v>
      </c>
      <c r="S78" s="84">
        <f t="shared" si="11"/>
        <v>0</v>
      </c>
      <c r="T78" s="86">
        <f t="shared" si="11"/>
        <v>0</v>
      </c>
      <c r="U78" s="84">
        <f t="shared" si="11"/>
        <v>0</v>
      </c>
      <c r="V78" s="86">
        <f t="shared" si="11"/>
        <v>0</v>
      </c>
      <c r="W78" s="84">
        <f t="shared" si="11"/>
        <v>0</v>
      </c>
      <c r="X78" s="86">
        <f t="shared" si="11"/>
        <v>0</v>
      </c>
      <c r="Y78" s="84">
        <f t="shared" si="11"/>
        <v>0</v>
      </c>
      <c r="Z78" s="70"/>
      <c r="AA78" s="141"/>
      <c r="AB78" s="142"/>
      <c r="AC78" s="142"/>
      <c r="AD78" s="142"/>
      <c r="AE78" s="142"/>
    </row>
    <row r="79" spans="1:31" ht="17.100000000000001" customHeight="1" thickTop="1">
      <c r="A79" s="383" t="s">
        <v>45</v>
      </c>
      <c r="B79" s="384"/>
      <c r="C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5"/>
    </row>
    <row r="80" spans="1:31" ht="17.100000000000001" customHeight="1" thickBot="1">
      <c r="A80" s="387" t="s">
        <v>46</v>
      </c>
      <c r="B80" s="388"/>
      <c r="C80" s="388"/>
      <c r="D80" s="388"/>
      <c r="E80" s="388"/>
      <c r="F80" s="388"/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388"/>
      <c r="X80" s="388"/>
      <c r="Y80" s="388"/>
      <c r="Z80" s="388"/>
      <c r="AA80" s="388"/>
      <c r="AB80" s="388"/>
      <c r="AC80" s="388"/>
      <c r="AD80" s="388"/>
      <c r="AE80" s="389"/>
    </row>
    <row r="81" spans="1:31" ht="17.100000000000001" customHeight="1" thickTop="1">
      <c r="A81" s="39"/>
      <c r="B81" s="122"/>
      <c r="C81" s="38"/>
      <c r="D81" s="39"/>
      <c r="E81" s="40"/>
      <c r="F81" s="40"/>
      <c r="G81" s="41">
        <f>SUM(H81:N81)</f>
        <v>0</v>
      </c>
      <c r="H81" s="42"/>
      <c r="I81" s="43"/>
      <c r="J81" s="43"/>
      <c r="K81" s="43"/>
      <c r="L81" s="43"/>
      <c r="M81" s="43"/>
      <c r="N81" s="43"/>
      <c r="O81" s="42"/>
      <c r="P81" s="44"/>
      <c r="Q81" s="42"/>
      <c r="R81" s="44"/>
      <c r="S81" s="42"/>
      <c r="T81" s="60"/>
      <c r="U81" s="42"/>
      <c r="V81" s="44"/>
      <c r="W81" s="42"/>
      <c r="X81" s="44"/>
      <c r="Y81" s="42"/>
      <c r="Z81" s="44"/>
      <c r="AA81" s="123"/>
      <c r="AB81" s="107"/>
      <c r="AC81" s="107"/>
      <c r="AD81" s="107"/>
      <c r="AE81" s="107"/>
    </row>
    <row r="82" spans="1:31" ht="17.100000000000001" customHeight="1">
      <c r="A82" s="11"/>
      <c r="B82" s="12"/>
      <c r="C82" s="13"/>
      <c r="D82" s="11"/>
      <c r="E82" s="14"/>
      <c r="F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/>
      <c r="Z82" s="20"/>
      <c r="AA82" s="120"/>
      <c r="AB82" s="103"/>
      <c r="AC82" s="103"/>
      <c r="AD82" s="103"/>
      <c r="AE82" s="103"/>
    </row>
    <row r="83" spans="1:31" ht="17.100000000000001" customHeight="1">
      <c r="A83" s="11"/>
      <c r="B83" s="12"/>
      <c r="C83" s="13"/>
      <c r="D83" s="11"/>
      <c r="E83" s="14"/>
      <c r="F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/>
      <c r="AA83" s="120"/>
      <c r="AB83" s="103"/>
      <c r="AC83" s="103"/>
      <c r="AD83" s="103"/>
      <c r="AE83" s="103"/>
    </row>
    <row r="84" spans="1:31" ht="17.100000000000001" customHeight="1">
      <c r="A84" s="11"/>
      <c r="B84" s="12"/>
      <c r="C84" s="13"/>
      <c r="D84" s="11"/>
      <c r="E84" s="14"/>
      <c r="F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/>
      <c r="AA84" s="120"/>
      <c r="AB84" s="103"/>
      <c r="AC84" s="103"/>
      <c r="AD84" s="103"/>
      <c r="AE84" s="103"/>
    </row>
    <row r="85" spans="1:31" ht="17.100000000000001" customHeight="1" thickBot="1">
      <c r="A85" s="46"/>
      <c r="B85" s="12"/>
      <c r="C85" s="13"/>
      <c r="D85" s="11"/>
      <c r="E85" s="14"/>
      <c r="F85" s="14"/>
      <c r="G85" s="16">
        <f>SUM(H85:N85)</f>
        <v>0</v>
      </c>
      <c r="H85" s="17"/>
      <c r="I85" s="18"/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/>
      <c r="AA85" s="121"/>
      <c r="AB85" s="104"/>
      <c r="AC85" s="104"/>
      <c r="AD85" s="104"/>
      <c r="AE85" s="104"/>
    </row>
    <row r="86" spans="1:31" s="77" customFormat="1" ht="17.100000000000001" customHeight="1" thickTop="1" thickBot="1">
      <c r="A86" s="87" t="s">
        <v>19</v>
      </c>
      <c r="B86" s="88"/>
      <c r="C86" s="31"/>
      <c r="D86" s="32">
        <f>SUM(D81:D85)</f>
        <v>0</v>
      </c>
      <c r="E86" s="33"/>
      <c r="F86" s="33"/>
      <c r="G86" s="32">
        <f>SUM(G81:G85)</f>
        <v>0</v>
      </c>
      <c r="H86" s="34">
        <f t="shared" ref="H86:AE86" si="12">SUM(H81:H85)</f>
        <v>0</v>
      </c>
      <c r="I86" s="35">
        <f t="shared" si="12"/>
        <v>0</v>
      </c>
      <c r="J86" s="35">
        <f t="shared" si="12"/>
        <v>0</v>
      </c>
      <c r="K86" s="35">
        <f t="shared" si="12"/>
        <v>0</v>
      </c>
      <c r="L86" s="35">
        <f t="shared" si="12"/>
        <v>0</v>
      </c>
      <c r="M86" s="35">
        <f t="shared" si="12"/>
        <v>0</v>
      </c>
      <c r="N86" s="35">
        <f t="shared" si="12"/>
        <v>0</v>
      </c>
      <c r="O86" s="34">
        <f t="shared" si="12"/>
        <v>0</v>
      </c>
      <c r="P86" s="36">
        <f t="shared" si="12"/>
        <v>0</v>
      </c>
      <c r="Q86" s="34">
        <f t="shared" si="12"/>
        <v>0</v>
      </c>
      <c r="R86" s="36">
        <f t="shared" si="12"/>
        <v>0</v>
      </c>
      <c r="S86" s="34">
        <f t="shared" si="12"/>
        <v>0</v>
      </c>
      <c r="T86" s="36">
        <f t="shared" si="12"/>
        <v>0</v>
      </c>
      <c r="U86" s="34">
        <f t="shared" si="12"/>
        <v>0</v>
      </c>
      <c r="V86" s="36">
        <f t="shared" si="12"/>
        <v>0</v>
      </c>
      <c r="W86" s="34">
        <f t="shared" si="12"/>
        <v>0</v>
      </c>
      <c r="X86" s="36">
        <f t="shared" si="12"/>
        <v>0</v>
      </c>
      <c r="Y86" s="34">
        <f t="shared" si="12"/>
        <v>0</v>
      </c>
      <c r="Z86" s="36">
        <f t="shared" si="12"/>
        <v>0</v>
      </c>
      <c r="AA86" s="36">
        <f t="shared" si="12"/>
        <v>0</v>
      </c>
      <c r="AB86" s="36">
        <f t="shared" si="12"/>
        <v>0</v>
      </c>
      <c r="AC86" s="36">
        <f t="shared" si="12"/>
        <v>0</v>
      </c>
      <c r="AD86" s="36">
        <f t="shared" si="12"/>
        <v>0</v>
      </c>
      <c r="AE86" s="36">
        <f t="shared" si="12"/>
        <v>0</v>
      </c>
    </row>
    <row r="87" spans="1:31" ht="17.100000000000001" customHeight="1" thickTop="1" thickBot="1">
      <c r="A87" s="369" t="s">
        <v>42</v>
      </c>
      <c r="B87" s="370"/>
      <c r="C87" s="370"/>
      <c r="D87" s="370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0"/>
      <c r="Q87" s="370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370"/>
      <c r="AC87" s="370"/>
      <c r="AD87" s="370"/>
      <c r="AE87" s="390"/>
    </row>
    <row r="88" spans="1:31" ht="17.100000000000001" customHeight="1" thickTop="1">
      <c r="A88" s="10"/>
      <c r="B88" s="89"/>
      <c r="C88" s="56"/>
      <c r="D88" s="10"/>
      <c r="E88" s="57"/>
      <c r="F88" s="57"/>
      <c r="G88" s="58">
        <f>SUM(H88:N88)</f>
        <v>0</v>
      </c>
      <c r="H88" s="61"/>
      <c r="I88" s="90"/>
      <c r="J88" s="90"/>
      <c r="K88" s="90"/>
      <c r="L88" s="90"/>
      <c r="M88" s="90"/>
      <c r="N88" s="90"/>
      <c r="O88" s="61"/>
      <c r="P88" s="59"/>
      <c r="Q88" s="61"/>
      <c r="R88" s="59"/>
      <c r="S88" s="61"/>
      <c r="T88" s="91"/>
      <c r="U88" s="61"/>
      <c r="V88" s="59"/>
      <c r="W88" s="61"/>
      <c r="X88" s="59"/>
      <c r="Y88" s="61"/>
      <c r="Z88" s="59"/>
      <c r="AA88" s="119"/>
      <c r="AB88" s="107"/>
      <c r="AC88" s="107"/>
      <c r="AD88" s="107"/>
      <c r="AE88" s="107"/>
    </row>
    <row r="89" spans="1:31" ht="17.100000000000001" customHeight="1">
      <c r="A89" s="11"/>
      <c r="B89" s="12"/>
      <c r="C89" s="13"/>
      <c r="D89" s="11"/>
      <c r="E89" s="14"/>
      <c r="F89" s="14"/>
      <c r="G89" s="16">
        <f>SUM(H89:N89)</f>
        <v>0</v>
      </c>
      <c r="H89" s="17"/>
      <c r="I89" s="18"/>
      <c r="J89" s="18"/>
      <c r="K89" s="18"/>
      <c r="L89" s="18"/>
      <c r="M89" s="18"/>
      <c r="N89" s="18"/>
      <c r="O89" s="17"/>
      <c r="P89" s="20"/>
      <c r="Q89" s="17"/>
      <c r="R89" s="20"/>
      <c r="S89" s="17"/>
      <c r="T89" s="67"/>
      <c r="U89" s="17"/>
      <c r="V89" s="20"/>
      <c r="W89" s="17"/>
      <c r="X89" s="20"/>
      <c r="Y89" s="17"/>
      <c r="Z89" s="20"/>
      <c r="AA89" s="120"/>
      <c r="AB89" s="103"/>
      <c r="AC89" s="103"/>
      <c r="AD89" s="103"/>
      <c r="AE89" s="103"/>
    </row>
    <row r="90" spans="1:31" ht="17.100000000000001" customHeight="1">
      <c r="A90" s="11"/>
      <c r="B90" s="12"/>
      <c r="C90" s="13"/>
      <c r="D90" s="11"/>
      <c r="E90" s="14"/>
      <c r="F90" s="14"/>
      <c r="G90" s="16">
        <f>SUM(H90:N90)</f>
        <v>0</v>
      </c>
      <c r="H90" s="17"/>
      <c r="I90" s="18"/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/>
      <c r="U90" s="17"/>
      <c r="V90" s="20"/>
      <c r="W90" s="17"/>
      <c r="X90" s="20"/>
      <c r="Y90" s="17"/>
      <c r="Z90" s="20"/>
      <c r="AA90" s="120"/>
      <c r="AB90" s="103"/>
      <c r="AC90" s="103"/>
      <c r="AD90" s="103"/>
      <c r="AE90" s="103"/>
    </row>
    <row r="91" spans="1:31" ht="17.100000000000001" customHeight="1">
      <c r="A91" s="11"/>
      <c r="B91" s="12"/>
      <c r="C91" s="13"/>
      <c r="D91" s="11"/>
      <c r="E91" s="14"/>
      <c r="F91" s="14"/>
      <c r="G91" s="16">
        <f>SUM(H91:N91)</f>
        <v>0</v>
      </c>
      <c r="H91" s="17"/>
      <c r="I91" s="18"/>
      <c r="J91" s="18"/>
      <c r="K91" s="18"/>
      <c r="L91" s="18"/>
      <c r="M91" s="18"/>
      <c r="N91" s="18"/>
      <c r="O91" s="17"/>
      <c r="P91" s="20"/>
      <c r="Q91" s="17"/>
      <c r="R91" s="20"/>
      <c r="S91" s="17"/>
      <c r="T91" s="67"/>
      <c r="U91" s="17"/>
      <c r="V91" s="20"/>
      <c r="W91" s="17"/>
      <c r="X91" s="20"/>
      <c r="Y91" s="17"/>
      <c r="Z91" s="20"/>
      <c r="AA91" s="120"/>
      <c r="AB91" s="103"/>
      <c r="AC91" s="103"/>
      <c r="AD91" s="103"/>
      <c r="AE91" s="103"/>
    </row>
    <row r="92" spans="1:31" ht="17.100000000000001" customHeight="1" thickBot="1">
      <c r="A92" s="46"/>
      <c r="B92" s="12"/>
      <c r="C92" s="13"/>
      <c r="D92" s="11"/>
      <c r="E92" s="14"/>
      <c r="F92" s="14"/>
      <c r="G92" s="16">
        <f>SUM(H92:N92)</f>
        <v>0</v>
      </c>
      <c r="H92" s="17"/>
      <c r="I92" s="18"/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/>
      <c r="V92" s="20"/>
      <c r="W92" s="17"/>
      <c r="X92" s="20"/>
      <c r="Y92" s="17"/>
      <c r="Z92" s="20"/>
      <c r="AA92" s="121"/>
      <c r="AB92" s="104"/>
      <c r="AC92" s="104"/>
      <c r="AD92" s="104"/>
      <c r="AE92" s="104"/>
    </row>
    <row r="93" spans="1:31" s="77" customFormat="1" ht="17.100000000000001" customHeight="1" thickTop="1" thickBot="1">
      <c r="A93" s="364" t="s">
        <v>19</v>
      </c>
      <c r="B93" s="365"/>
      <c r="C93" s="31"/>
      <c r="D93" s="32">
        <f>SUM(D88:D92)</f>
        <v>0</v>
      </c>
      <c r="E93" s="33"/>
      <c r="F93" s="33"/>
      <c r="G93" s="32">
        <f>SUM(G88:G92)</f>
        <v>0</v>
      </c>
      <c r="H93" s="34">
        <f t="shared" ref="H93:AE93" si="13">SUM(H88:H92)</f>
        <v>0</v>
      </c>
      <c r="I93" s="35">
        <f t="shared" si="13"/>
        <v>0</v>
      </c>
      <c r="J93" s="35">
        <f t="shared" si="13"/>
        <v>0</v>
      </c>
      <c r="K93" s="35">
        <f t="shared" si="13"/>
        <v>0</v>
      </c>
      <c r="L93" s="35">
        <f t="shared" si="13"/>
        <v>0</v>
      </c>
      <c r="M93" s="35">
        <f t="shared" si="13"/>
        <v>0</v>
      </c>
      <c r="N93" s="35">
        <f t="shared" si="13"/>
        <v>0</v>
      </c>
      <c r="O93" s="34">
        <f t="shared" si="13"/>
        <v>0</v>
      </c>
      <c r="P93" s="36">
        <f t="shared" si="13"/>
        <v>0</v>
      </c>
      <c r="Q93" s="34">
        <f t="shared" si="13"/>
        <v>0</v>
      </c>
      <c r="R93" s="36">
        <f t="shared" si="13"/>
        <v>0</v>
      </c>
      <c r="S93" s="34">
        <f t="shared" si="13"/>
        <v>0</v>
      </c>
      <c r="T93" s="36">
        <f t="shared" si="13"/>
        <v>0</v>
      </c>
      <c r="U93" s="34">
        <f t="shared" si="13"/>
        <v>0</v>
      </c>
      <c r="V93" s="36">
        <f t="shared" si="13"/>
        <v>0</v>
      </c>
      <c r="W93" s="34">
        <f t="shared" si="13"/>
        <v>0</v>
      </c>
      <c r="X93" s="36">
        <f t="shared" si="13"/>
        <v>0</v>
      </c>
      <c r="Y93" s="34">
        <f t="shared" si="13"/>
        <v>0</v>
      </c>
      <c r="Z93" s="36">
        <f t="shared" si="13"/>
        <v>0</v>
      </c>
      <c r="AA93" s="36">
        <f t="shared" si="13"/>
        <v>0</v>
      </c>
      <c r="AB93" s="36">
        <f t="shared" si="13"/>
        <v>0</v>
      </c>
      <c r="AC93" s="36">
        <f t="shared" si="13"/>
        <v>0</v>
      </c>
      <c r="AD93" s="36">
        <f t="shared" si="13"/>
        <v>0</v>
      </c>
      <c r="AE93" s="36">
        <f t="shared" si="13"/>
        <v>0</v>
      </c>
    </row>
    <row r="94" spans="1:31" ht="17.100000000000001" customHeight="1" thickTop="1" thickBot="1">
      <c r="A94" s="373" t="s">
        <v>47</v>
      </c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4"/>
      <c r="N94" s="374"/>
      <c r="O94" s="374"/>
      <c r="P94" s="374"/>
      <c r="Q94" s="374"/>
      <c r="R94" s="374"/>
      <c r="S94" s="374"/>
      <c r="T94" s="374"/>
      <c r="U94" s="374"/>
      <c r="V94" s="374"/>
      <c r="W94" s="374"/>
      <c r="X94" s="374"/>
      <c r="Y94" s="374"/>
      <c r="Z94" s="374"/>
      <c r="AA94" s="374"/>
      <c r="AB94" s="374"/>
      <c r="AC94" s="374"/>
      <c r="AD94" s="374"/>
      <c r="AE94" s="375"/>
    </row>
    <row r="95" spans="1:31" ht="17.100000000000001" customHeight="1" thickTop="1" thickBot="1">
      <c r="A95" s="127"/>
      <c r="B95" s="128" t="s">
        <v>48</v>
      </c>
      <c r="C95" s="129"/>
      <c r="D95" s="68"/>
      <c r="E95" s="130"/>
      <c r="F95" s="131"/>
      <c r="G95" s="132"/>
      <c r="H95" s="133"/>
      <c r="I95" s="134"/>
      <c r="J95" s="134"/>
      <c r="K95" s="134"/>
      <c r="L95" s="134"/>
      <c r="M95" s="134"/>
      <c r="N95" s="135"/>
      <c r="O95" s="133"/>
      <c r="P95" s="135"/>
      <c r="Q95" s="136"/>
      <c r="R95" s="137"/>
      <c r="S95" s="133"/>
      <c r="T95" s="135"/>
      <c r="U95" s="136"/>
      <c r="V95" s="137"/>
      <c r="W95" s="133"/>
      <c r="X95" s="135"/>
      <c r="Y95" s="136"/>
      <c r="Z95" s="135"/>
      <c r="AA95" s="123"/>
      <c r="AB95" s="107"/>
      <c r="AC95" s="107"/>
      <c r="AD95" s="107"/>
      <c r="AE95" s="107"/>
    </row>
    <row r="96" spans="1:31" s="71" customFormat="1" ht="17.100000000000001" customHeight="1" thickTop="1" thickBot="1">
      <c r="A96" s="344" t="s">
        <v>49</v>
      </c>
      <c r="B96" s="345"/>
      <c r="C96" s="143"/>
      <c r="D96" s="138">
        <f>D13+D20+D27+D34+D41+D48+D56+D63+D71+D78+D86+D93+D95</f>
        <v>0</v>
      </c>
      <c r="E96" s="367">
        <f>E95+E41+E34+E27+E20+E13+E63+E71+E78+E86+E93</f>
        <v>0</v>
      </c>
      <c r="F96" s="368"/>
      <c r="G96" s="138">
        <f>G13+G20+G27+G34+G41+G48+G56+G63+G71+G78+G86+G93+G95</f>
        <v>0</v>
      </c>
      <c r="H96" s="138">
        <f t="shared" ref="H96:AE96" si="14">H13+H20+H27+H34+H41+H48+H56+H63+H71+H78+H86+H93+H95</f>
        <v>0</v>
      </c>
      <c r="I96" s="138">
        <f t="shared" si="14"/>
        <v>0</v>
      </c>
      <c r="J96" s="138">
        <f t="shared" si="14"/>
        <v>0</v>
      </c>
      <c r="K96" s="138">
        <f t="shared" si="14"/>
        <v>0</v>
      </c>
      <c r="L96" s="138">
        <f t="shared" si="14"/>
        <v>0</v>
      </c>
      <c r="M96" s="138">
        <f t="shared" si="14"/>
        <v>0</v>
      </c>
      <c r="N96" s="138">
        <f t="shared" si="14"/>
        <v>0</v>
      </c>
      <c r="O96" s="138">
        <f t="shared" si="14"/>
        <v>0</v>
      </c>
      <c r="P96" s="138">
        <f t="shared" si="14"/>
        <v>0</v>
      </c>
      <c r="Q96" s="138">
        <f t="shared" si="14"/>
        <v>0</v>
      </c>
      <c r="R96" s="138">
        <f t="shared" si="14"/>
        <v>0</v>
      </c>
      <c r="S96" s="138">
        <f t="shared" si="14"/>
        <v>0</v>
      </c>
      <c r="T96" s="138">
        <f t="shared" si="14"/>
        <v>0</v>
      </c>
      <c r="U96" s="138">
        <f t="shared" si="14"/>
        <v>0</v>
      </c>
      <c r="V96" s="138">
        <f t="shared" si="14"/>
        <v>0</v>
      </c>
      <c r="W96" s="138">
        <f t="shared" si="14"/>
        <v>0</v>
      </c>
      <c r="X96" s="138">
        <f t="shared" si="14"/>
        <v>0</v>
      </c>
      <c r="Y96" s="138">
        <f t="shared" si="14"/>
        <v>0</v>
      </c>
      <c r="Z96" s="138">
        <f t="shared" si="14"/>
        <v>0</v>
      </c>
      <c r="AA96" s="138">
        <f t="shared" si="14"/>
        <v>0</v>
      </c>
      <c r="AB96" s="138">
        <f t="shared" si="14"/>
        <v>0</v>
      </c>
      <c r="AC96" s="138">
        <f t="shared" si="14"/>
        <v>0</v>
      </c>
      <c r="AD96" s="138">
        <f t="shared" si="14"/>
        <v>0</v>
      </c>
      <c r="AE96" s="138">
        <f t="shared" si="14"/>
        <v>0</v>
      </c>
    </row>
    <row r="97" spans="1:31" ht="17.100000000000001" customHeight="1" thickTop="1">
      <c r="A97" s="336"/>
      <c r="B97" s="336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336"/>
      <c r="N97" s="336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E97" s="139"/>
    </row>
    <row r="98" spans="1:31" ht="12.95" customHeight="1" thickBot="1">
      <c r="A98" s="146"/>
      <c r="B98" s="146"/>
      <c r="C98" s="147"/>
      <c r="D98" s="146"/>
      <c r="E98" s="146" t="s">
        <v>50</v>
      </c>
      <c r="F98" s="146"/>
      <c r="G98" s="148">
        <f>SUM(O96:Z96)</f>
        <v>0</v>
      </c>
      <c r="H98" s="146"/>
      <c r="I98" s="146"/>
      <c r="J98" s="146"/>
      <c r="K98" s="146"/>
      <c r="L98" s="146"/>
      <c r="M98" s="146"/>
      <c r="N98" s="146"/>
      <c r="O98" s="335"/>
      <c r="P98" s="335"/>
      <c r="Q98" s="335"/>
      <c r="R98" s="335"/>
      <c r="S98" s="335"/>
      <c r="T98" s="335"/>
      <c r="U98" s="335"/>
      <c r="V98" s="335"/>
      <c r="W98" s="335"/>
      <c r="X98" s="335"/>
      <c r="Y98" s="335"/>
      <c r="Z98" s="335"/>
      <c r="AA98" s="149"/>
      <c r="AB98" s="149"/>
      <c r="AC98" s="149"/>
      <c r="AD98" s="149"/>
      <c r="AE98" s="150"/>
    </row>
    <row r="99" spans="1:31" ht="13.5" customHeight="1" thickTop="1" thickBot="1">
      <c r="A99" s="146"/>
      <c r="B99" s="146"/>
      <c r="C99" s="147"/>
      <c r="D99" s="146"/>
      <c r="E99" s="146" t="s">
        <v>51</v>
      </c>
      <c r="F99" s="146"/>
      <c r="G99" s="148">
        <f>SUM(H96:N96)</f>
        <v>0</v>
      </c>
      <c r="H99" s="146"/>
      <c r="I99" s="146"/>
      <c r="J99" s="358" t="s">
        <v>52</v>
      </c>
      <c r="K99" s="358"/>
      <c r="L99" s="358"/>
      <c r="M99" s="358"/>
      <c r="N99" s="359"/>
      <c r="O99" s="151">
        <f>COUNTIF($E8:$E97,1)</f>
        <v>0</v>
      </c>
      <c r="P99" s="152">
        <f>COUNTIF($F8:$F97,1)</f>
        <v>0</v>
      </c>
      <c r="Q99" s="151">
        <f>COUNTIF($E8:$E97,2)</f>
        <v>0</v>
      </c>
      <c r="R99" s="152">
        <f>COUNTIF($F8:$F97,2)</f>
        <v>0</v>
      </c>
      <c r="S99" s="151">
        <f>COUNTIF($E8:$E97,3)</f>
        <v>0</v>
      </c>
      <c r="T99" s="152">
        <f>COUNTIF($F8:$F97,3)</f>
        <v>0</v>
      </c>
      <c r="U99" s="151">
        <f>COUNTIF($E8:$E97,4)</f>
        <v>0</v>
      </c>
      <c r="V99" s="152">
        <f>COUNTIF($F8:$F97,4)</f>
        <v>0</v>
      </c>
      <c r="W99" s="151">
        <f>COUNTIF($E8:$E97,5)</f>
        <v>0</v>
      </c>
      <c r="X99" s="152">
        <f>COUNTIF($F8:$F97,5)</f>
        <v>0</v>
      </c>
      <c r="Y99" s="151">
        <f>COUNTIF($E8:$E97,6)</f>
        <v>0</v>
      </c>
      <c r="Z99" s="152">
        <f>COUNTIF($F8:$F97,6)</f>
        <v>0</v>
      </c>
      <c r="AA99" s="149"/>
      <c r="AB99" s="149"/>
      <c r="AC99" s="149"/>
      <c r="AD99" s="149"/>
      <c r="AE99" s="150"/>
    </row>
    <row r="100" spans="1:31" ht="12.95" customHeight="1" thickTop="1">
      <c r="A100" s="146"/>
      <c r="B100" s="146"/>
      <c r="C100" s="147"/>
      <c r="D100" s="146"/>
      <c r="E100" s="146"/>
      <c r="F100" s="146"/>
      <c r="G100" s="148" t="str">
        <f>IF(G98=G99,"","BŁĄD !!! SPRAWDŹ WIERSZ OGÓŁEM")</f>
        <v/>
      </c>
      <c r="H100" s="146"/>
      <c r="I100" s="146"/>
      <c r="J100" s="146"/>
      <c r="K100" s="146"/>
      <c r="L100" s="146"/>
      <c r="M100" s="146"/>
      <c r="N100" s="146"/>
      <c r="O100" s="146" t="str">
        <f>IF(O99&gt;8,"za dużo E","")</f>
        <v/>
      </c>
      <c r="P100" s="146"/>
      <c r="Q100" s="146" t="str">
        <f>IF(Q99&gt;8,"za dużo E","")</f>
        <v/>
      </c>
      <c r="R100" s="146"/>
      <c r="S100" s="146" t="str">
        <f>IF(S99&gt;8,"za dużo E","")</f>
        <v/>
      </c>
      <c r="T100" s="146"/>
      <c r="U100" s="146" t="str">
        <f>IF(U99&gt;8,"za dużo E","")</f>
        <v/>
      </c>
      <c r="V100" s="146"/>
      <c r="W100" s="146" t="str">
        <f>IF(W99&gt;8,"za dużo E","")</f>
        <v/>
      </c>
      <c r="X100" s="146"/>
      <c r="Y100" s="146" t="str">
        <f>IF(Y99&gt;8,"za dużo E","")</f>
        <v/>
      </c>
      <c r="Z100" s="146"/>
      <c r="AA100" s="149"/>
      <c r="AB100" s="149"/>
      <c r="AC100" s="149"/>
      <c r="AD100" s="149"/>
      <c r="AE100" s="150"/>
    </row>
    <row r="101" spans="1:31" ht="17.100000000000001" customHeight="1">
      <c r="A101" s="338" t="s">
        <v>53</v>
      </c>
      <c r="B101" s="339"/>
      <c r="C101" s="339"/>
      <c r="D101" s="339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39"/>
      <c r="Z101" s="339"/>
      <c r="AA101" s="339"/>
      <c r="AB101" s="339"/>
      <c r="AC101" s="339"/>
      <c r="AD101" s="339"/>
      <c r="AE101" s="340"/>
    </row>
    <row r="102" spans="1:31" ht="17.100000000000001" customHeight="1">
      <c r="A102" s="341"/>
      <c r="B102" s="342"/>
      <c r="C102" s="342"/>
      <c r="D102" s="342"/>
      <c r="E102" s="342"/>
      <c r="F102" s="342"/>
      <c r="G102" s="342"/>
      <c r="H102" s="342"/>
      <c r="I102" s="342"/>
      <c r="J102" s="342"/>
      <c r="K102" s="342"/>
      <c r="L102" s="342"/>
      <c r="M102" s="342"/>
      <c r="N102" s="342"/>
      <c r="O102" s="342"/>
      <c r="P102" s="342"/>
      <c r="Q102" s="342"/>
      <c r="R102" s="342"/>
      <c r="S102" s="342"/>
      <c r="T102" s="342"/>
      <c r="U102" s="342"/>
      <c r="V102" s="342"/>
      <c r="W102" s="342"/>
      <c r="X102" s="342"/>
      <c r="Y102" s="342"/>
      <c r="Z102" s="342"/>
      <c r="AA102" s="342"/>
      <c r="AB102" s="342"/>
      <c r="AC102" s="342"/>
      <c r="AD102" s="342"/>
      <c r="AE102" s="343"/>
    </row>
    <row r="103" spans="1:31" ht="17.100000000000001" customHeight="1">
      <c r="A103" s="346" t="s">
        <v>54</v>
      </c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</row>
    <row r="104" spans="1:31" ht="14.25" customHeight="1">
      <c r="A104" s="347"/>
      <c r="B104" s="347"/>
      <c r="C104" s="347"/>
      <c r="D104" s="347"/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7"/>
      <c r="Q104" s="347"/>
      <c r="R104" s="347"/>
      <c r="S104" s="347"/>
      <c r="T104" s="34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</row>
    <row r="105" spans="1:31" ht="30.75" customHeight="1">
      <c r="A105" s="346" t="s">
        <v>55</v>
      </c>
      <c r="B105" s="346"/>
      <c r="C105" s="346"/>
      <c r="D105" s="346"/>
      <c r="E105" s="346"/>
      <c r="F105" s="346"/>
      <c r="G105" s="346"/>
      <c r="H105" s="346"/>
      <c r="I105" s="346"/>
      <c r="J105" s="346"/>
      <c r="K105" s="346"/>
      <c r="L105" s="346"/>
      <c r="M105" s="346"/>
      <c r="N105" s="346"/>
      <c r="O105" s="346"/>
      <c r="P105" s="346"/>
      <c r="Q105" s="346"/>
      <c r="R105" s="346"/>
      <c r="S105" s="346"/>
      <c r="T105" s="346"/>
      <c r="U105" s="346"/>
      <c r="V105" s="346"/>
      <c r="W105" s="346"/>
      <c r="X105" s="346"/>
      <c r="Y105" s="346"/>
      <c r="Z105" s="346"/>
      <c r="AA105" s="337" t="e">
        <f>(AA96/D96)*100</f>
        <v>#DIV/0!</v>
      </c>
      <c r="AB105" s="337"/>
      <c r="AC105" s="337"/>
      <c r="AD105" s="337"/>
      <c r="AE105" s="337"/>
    </row>
    <row r="106" spans="1:31" ht="28.5" customHeight="1">
      <c r="A106" s="346" t="s">
        <v>56</v>
      </c>
      <c r="B106" s="346"/>
      <c r="C106" s="346"/>
      <c r="D106" s="346"/>
      <c r="E106" s="346"/>
      <c r="F106" s="346"/>
      <c r="G106" s="346"/>
      <c r="H106" s="346"/>
      <c r="I106" s="346"/>
      <c r="J106" s="346"/>
      <c r="K106" s="346"/>
      <c r="L106" s="346"/>
      <c r="M106" s="346"/>
      <c r="N106" s="346"/>
      <c r="O106" s="346"/>
      <c r="P106" s="346"/>
      <c r="Q106" s="346"/>
      <c r="R106" s="346"/>
      <c r="S106" s="346"/>
      <c r="T106" s="346"/>
      <c r="U106" s="346"/>
      <c r="V106" s="346"/>
      <c r="W106" s="346"/>
      <c r="X106" s="346"/>
      <c r="Y106" s="346"/>
      <c r="Z106" s="346"/>
      <c r="AA106" s="337" t="e">
        <f>(AB96/D96)*100</f>
        <v>#DIV/0!</v>
      </c>
      <c r="AB106" s="337"/>
      <c r="AC106" s="337"/>
      <c r="AD106" s="337"/>
      <c r="AE106" s="337"/>
    </row>
    <row r="107" spans="1:31" ht="17.100000000000001" customHeight="1">
      <c r="A107" s="391" t="s">
        <v>57</v>
      </c>
      <c r="B107" s="391"/>
      <c r="C107" s="391"/>
      <c r="D107" s="391"/>
      <c r="E107" s="391"/>
      <c r="F107" s="391"/>
      <c r="G107" s="391"/>
      <c r="H107" s="391"/>
      <c r="I107" s="391"/>
      <c r="J107" s="391"/>
      <c r="K107" s="391"/>
      <c r="L107" s="391"/>
      <c r="M107" s="391"/>
      <c r="N107" s="391"/>
      <c r="O107" s="391"/>
      <c r="P107" s="391"/>
      <c r="Q107" s="391"/>
      <c r="R107" s="391"/>
      <c r="S107" s="391"/>
      <c r="T107" s="391"/>
      <c r="U107" s="391"/>
      <c r="V107" s="391"/>
      <c r="W107" s="391"/>
      <c r="X107" s="391"/>
      <c r="Y107" s="391"/>
      <c r="Z107" s="391"/>
      <c r="AA107" s="386" t="e">
        <f>AD96*100/D96</f>
        <v>#DIV/0!</v>
      </c>
      <c r="AB107" s="386"/>
      <c r="AC107" s="386"/>
      <c r="AD107" s="386"/>
      <c r="AE107" s="386"/>
    </row>
    <row r="108" spans="1:31" ht="30.75" customHeight="1">
      <c r="A108" s="391"/>
      <c r="B108" s="391"/>
      <c r="C108" s="391"/>
      <c r="D108" s="391"/>
      <c r="E108" s="391"/>
      <c r="F108" s="391"/>
      <c r="G108" s="391"/>
      <c r="H108" s="391"/>
      <c r="I108" s="391"/>
      <c r="J108" s="391"/>
      <c r="K108" s="391"/>
      <c r="L108" s="391"/>
      <c r="M108" s="391"/>
      <c r="N108" s="391"/>
      <c r="O108" s="391"/>
      <c r="P108" s="391"/>
      <c r="Q108" s="391"/>
      <c r="R108" s="391"/>
      <c r="S108" s="391"/>
      <c r="T108" s="391"/>
      <c r="U108" s="391"/>
      <c r="V108" s="391"/>
      <c r="W108" s="391"/>
      <c r="X108" s="391"/>
      <c r="Y108" s="391"/>
      <c r="Z108" s="391"/>
      <c r="AA108" s="386"/>
      <c r="AB108" s="386"/>
      <c r="AC108" s="386"/>
      <c r="AD108" s="386"/>
      <c r="AE108" s="386"/>
    </row>
    <row r="109" spans="1:31" ht="17.100000000000001" customHeight="1">
      <c r="A109" s="391" t="s">
        <v>58</v>
      </c>
      <c r="B109" s="392"/>
      <c r="C109" s="392"/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92"/>
      <c r="T109" s="392"/>
      <c r="U109" s="392"/>
      <c r="V109" s="392"/>
      <c r="W109" s="392"/>
      <c r="X109" s="392"/>
      <c r="Y109" s="392"/>
      <c r="Z109" s="392"/>
      <c r="AA109" s="386" t="e">
        <f>AE96/D96*100</f>
        <v>#DIV/0!</v>
      </c>
      <c r="AB109" s="386"/>
      <c r="AC109" s="386"/>
      <c r="AD109" s="386"/>
      <c r="AE109" s="386"/>
    </row>
    <row r="110" spans="1:31" ht="17.100000000000001" customHeight="1">
      <c r="A110" s="392"/>
      <c r="B110" s="392"/>
      <c r="C110" s="392"/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386"/>
      <c r="AB110" s="386"/>
      <c r="AC110" s="386"/>
      <c r="AD110" s="386"/>
      <c r="AE110" s="386"/>
    </row>
    <row r="111" spans="1:31" ht="17.100000000000001" customHeight="1">
      <c r="G111" s="77"/>
      <c r="AA111" s="144"/>
      <c r="AB111" s="144"/>
      <c r="AC111" s="144"/>
      <c r="AD111" s="144"/>
      <c r="AE111" s="144"/>
    </row>
    <row r="112" spans="1:31" ht="17.100000000000001" customHeight="1">
      <c r="G112" s="77"/>
      <c r="AA112" s="145"/>
      <c r="AB112" s="145"/>
      <c r="AC112" s="145"/>
      <c r="AD112" s="145"/>
      <c r="AE112" s="145"/>
    </row>
    <row r="113" spans="7:7" ht="17.100000000000001" customHeight="1">
      <c r="G113" s="77"/>
    </row>
    <row r="114" spans="7:7" ht="17.100000000000001" customHeight="1">
      <c r="G114" s="77"/>
    </row>
    <row r="115" spans="7:7" ht="17.100000000000001" customHeight="1">
      <c r="G115" s="77"/>
    </row>
    <row r="116" spans="7:7" ht="17.100000000000001" customHeight="1">
      <c r="G116" s="77"/>
    </row>
    <row r="117" spans="7:7" ht="17.100000000000001" customHeight="1">
      <c r="G117" s="77"/>
    </row>
    <row r="118" spans="7:7" ht="17.100000000000001" customHeight="1">
      <c r="G118" s="77"/>
    </row>
    <row r="119" spans="7:7" ht="17.100000000000001" customHeight="1">
      <c r="G119" s="77"/>
    </row>
    <row r="120" spans="7:7" ht="17.100000000000001" customHeight="1">
      <c r="G120" s="77"/>
    </row>
    <row r="121" spans="7:7" ht="17.100000000000001" customHeight="1">
      <c r="G121" s="77"/>
    </row>
    <row r="122" spans="7:7" ht="17.100000000000001" customHeight="1">
      <c r="G122" s="77"/>
    </row>
    <row r="123" spans="7:7" ht="17.100000000000001" customHeight="1">
      <c r="G123" s="77"/>
    </row>
    <row r="124" spans="7:7" ht="17.100000000000001" customHeight="1">
      <c r="G124" s="77"/>
    </row>
    <row r="125" spans="7:7" ht="17.100000000000001" customHeight="1">
      <c r="G125" s="77"/>
    </row>
    <row r="126" spans="7:7" ht="17.100000000000001" customHeight="1">
      <c r="G126" s="77"/>
    </row>
    <row r="127" spans="7:7" ht="17.100000000000001" customHeight="1">
      <c r="G127" s="77"/>
    </row>
    <row r="128" spans="7:7" ht="17.100000000000001" customHeight="1">
      <c r="G128" s="77"/>
    </row>
    <row r="129" spans="7:7" ht="17.100000000000001" customHeight="1">
      <c r="G129" s="77"/>
    </row>
    <row r="130" spans="7:7" ht="17.100000000000001" customHeight="1">
      <c r="G130" s="77"/>
    </row>
    <row r="131" spans="7:7" ht="17.100000000000001" customHeight="1">
      <c r="G131" s="77"/>
    </row>
    <row r="132" spans="7:7" ht="17.100000000000001" customHeight="1">
      <c r="G132" s="77"/>
    </row>
    <row r="133" spans="7:7" ht="17.100000000000001" customHeight="1">
      <c r="G133" s="77"/>
    </row>
    <row r="134" spans="7:7" ht="17.100000000000001" customHeight="1">
      <c r="G134" s="77"/>
    </row>
    <row r="135" spans="7:7" ht="17.100000000000001" customHeight="1">
      <c r="G135" s="77"/>
    </row>
    <row r="136" spans="7:7" ht="17.100000000000001" customHeight="1">
      <c r="G136" s="77"/>
    </row>
    <row r="137" spans="7:7" ht="17.100000000000001" customHeight="1">
      <c r="G137" s="77"/>
    </row>
    <row r="138" spans="7:7" ht="17.100000000000001" customHeight="1">
      <c r="G138" s="77"/>
    </row>
    <row r="139" spans="7:7" ht="17.100000000000001" customHeight="1">
      <c r="G139" s="77"/>
    </row>
    <row r="140" spans="7:7" ht="17.100000000000001" customHeight="1">
      <c r="G140" s="77"/>
    </row>
    <row r="141" spans="7:7" ht="17.100000000000001" customHeight="1">
      <c r="G141" s="77"/>
    </row>
    <row r="142" spans="7:7" ht="17.100000000000001" customHeight="1">
      <c r="G142" s="77"/>
    </row>
    <row r="143" spans="7:7" ht="17.100000000000001" customHeight="1">
      <c r="G143" s="77"/>
    </row>
    <row r="144" spans="7:7" ht="17.100000000000001" customHeight="1">
      <c r="G144" s="77"/>
    </row>
    <row r="145" spans="7:7" ht="17.100000000000001" customHeight="1">
      <c r="G145" s="77"/>
    </row>
    <row r="146" spans="7:7" ht="17.100000000000001" customHeight="1">
      <c r="G146" s="77"/>
    </row>
    <row r="147" spans="7:7" ht="17.100000000000001" customHeight="1">
      <c r="G147" s="77"/>
    </row>
    <row r="148" spans="7:7" ht="17.100000000000001" customHeight="1">
      <c r="G148" s="77"/>
    </row>
    <row r="149" spans="7:7" ht="17.100000000000001" customHeight="1">
      <c r="G149" s="77"/>
    </row>
    <row r="150" spans="7:7" ht="17.100000000000001" customHeight="1">
      <c r="G150" s="77"/>
    </row>
    <row r="151" spans="7:7" ht="17.100000000000001" customHeight="1">
      <c r="G151" s="77"/>
    </row>
    <row r="152" spans="7:7" ht="17.100000000000001" customHeight="1">
      <c r="G152" s="77"/>
    </row>
    <row r="153" spans="7:7" ht="17.100000000000001" customHeight="1">
      <c r="G153" s="77"/>
    </row>
    <row r="154" spans="7:7" ht="17.100000000000001" customHeight="1">
      <c r="G154" s="77"/>
    </row>
    <row r="155" spans="7:7" ht="17.100000000000001" customHeight="1">
      <c r="G155" s="77"/>
    </row>
    <row r="156" spans="7:7" ht="17.100000000000001" customHeight="1">
      <c r="G156" s="77"/>
    </row>
    <row r="157" spans="7:7" ht="17.100000000000001" customHeight="1">
      <c r="G157" s="77"/>
    </row>
    <row r="158" spans="7:7" ht="17.100000000000001" customHeight="1">
      <c r="G158" s="77"/>
    </row>
    <row r="159" spans="7:7" ht="17.100000000000001" customHeight="1">
      <c r="G159" s="77"/>
    </row>
    <row r="160" spans="7:7" ht="17.100000000000001" customHeight="1">
      <c r="G160" s="77"/>
    </row>
    <row r="161" spans="7:7" ht="17.100000000000001" customHeight="1">
      <c r="G161" s="77"/>
    </row>
    <row r="162" spans="7:7" ht="17.100000000000001" customHeight="1">
      <c r="G162" s="77"/>
    </row>
    <row r="163" spans="7:7" ht="17.100000000000001" customHeight="1">
      <c r="G163" s="77"/>
    </row>
    <row r="164" spans="7:7" ht="17.100000000000001" customHeight="1">
      <c r="G164" s="77"/>
    </row>
    <row r="165" spans="7:7" ht="17.100000000000001" customHeight="1">
      <c r="G165" s="77"/>
    </row>
    <row r="166" spans="7:7" ht="17.100000000000001" customHeight="1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  <row r="207" spans="7:7">
      <c r="G207" s="77"/>
    </row>
    <row r="208" spans="7:7">
      <c r="G208" s="77"/>
    </row>
    <row r="209" spans="7:7">
      <c r="G209" s="77"/>
    </row>
    <row r="210" spans="7:7">
      <c r="G210" s="77"/>
    </row>
    <row r="211" spans="7:7">
      <c r="G211" s="77"/>
    </row>
    <row r="212" spans="7:7">
      <c r="G212" s="77"/>
    </row>
    <row r="213" spans="7:7">
      <c r="G213" s="77"/>
    </row>
    <row r="214" spans="7:7">
      <c r="G214" s="77"/>
    </row>
    <row r="215" spans="7:7">
      <c r="G215" s="77"/>
    </row>
    <row r="216" spans="7:7">
      <c r="G216" s="77"/>
    </row>
    <row r="217" spans="7:7">
      <c r="G217" s="77"/>
    </row>
    <row r="218" spans="7:7">
      <c r="G218" s="77"/>
    </row>
    <row r="219" spans="7:7">
      <c r="G219" s="77"/>
    </row>
    <row r="220" spans="7:7">
      <c r="G220" s="77"/>
    </row>
    <row r="221" spans="7:7">
      <c r="G221" s="77"/>
    </row>
    <row r="222" spans="7:7">
      <c r="G222" s="77"/>
    </row>
    <row r="223" spans="7:7">
      <c r="G223" s="77"/>
    </row>
    <row r="224" spans="7:7">
      <c r="G224" s="77"/>
    </row>
    <row r="225" spans="7:7">
      <c r="G225" s="77"/>
    </row>
    <row r="226" spans="7:7">
      <c r="G226" s="77"/>
    </row>
    <row r="227" spans="7:7">
      <c r="G227" s="77"/>
    </row>
    <row r="228" spans="7:7">
      <c r="G228" s="77"/>
    </row>
    <row r="229" spans="7:7">
      <c r="G229" s="77"/>
    </row>
    <row r="230" spans="7:7">
      <c r="G230" s="77"/>
    </row>
    <row r="231" spans="7:7">
      <c r="G231" s="77"/>
    </row>
    <row r="232" spans="7:7">
      <c r="G232" s="77"/>
    </row>
    <row r="233" spans="7:7">
      <c r="G233" s="77"/>
    </row>
    <row r="234" spans="7:7">
      <c r="G234" s="77"/>
    </row>
    <row r="235" spans="7:7">
      <c r="G235" s="77"/>
    </row>
    <row r="236" spans="7:7">
      <c r="G236" s="77"/>
    </row>
    <row r="237" spans="7:7">
      <c r="G237" s="77"/>
    </row>
    <row r="238" spans="7:7">
      <c r="G238" s="77"/>
    </row>
    <row r="239" spans="7:7">
      <c r="G239" s="77"/>
    </row>
    <row r="240" spans="7:7">
      <c r="G240" s="77"/>
    </row>
    <row r="241" spans="7:7">
      <c r="G241" s="77"/>
    </row>
    <row r="242" spans="7:7">
      <c r="G242" s="77"/>
    </row>
    <row r="243" spans="7:7">
      <c r="G243" s="77"/>
    </row>
    <row r="244" spans="7:7">
      <c r="G244" s="77"/>
    </row>
    <row r="245" spans="7:7">
      <c r="G245" s="77"/>
    </row>
    <row r="246" spans="7:7">
      <c r="G246" s="77"/>
    </row>
    <row r="247" spans="7:7">
      <c r="G247" s="77"/>
    </row>
    <row r="248" spans="7:7">
      <c r="G248" s="77"/>
    </row>
    <row r="249" spans="7:7">
      <c r="G249" s="77"/>
    </row>
    <row r="250" spans="7:7">
      <c r="G250" s="77"/>
    </row>
    <row r="251" spans="7:7">
      <c r="G251" s="77"/>
    </row>
    <row r="252" spans="7:7">
      <c r="G252" s="77"/>
    </row>
    <row r="253" spans="7:7">
      <c r="G253" s="77"/>
    </row>
    <row r="254" spans="7:7">
      <c r="G254" s="77"/>
    </row>
    <row r="255" spans="7:7">
      <c r="G255" s="77"/>
    </row>
    <row r="256" spans="7:7">
      <c r="G256" s="77"/>
    </row>
    <row r="257" spans="7:7">
      <c r="G257" s="77"/>
    </row>
    <row r="258" spans="7:7">
      <c r="G258" s="77"/>
    </row>
    <row r="259" spans="7:7">
      <c r="G259" s="77"/>
    </row>
    <row r="260" spans="7:7">
      <c r="G260" s="77"/>
    </row>
    <row r="261" spans="7:7">
      <c r="G261" s="77"/>
    </row>
    <row r="262" spans="7:7">
      <c r="G262" s="77"/>
    </row>
    <row r="263" spans="7:7">
      <c r="G263" s="77"/>
    </row>
    <row r="264" spans="7:7">
      <c r="G264" s="77"/>
    </row>
  </sheetData>
  <mergeCells count="56">
    <mergeCell ref="AA109:AE110"/>
    <mergeCell ref="A64:AE64"/>
    <mergeCell ref="A65:AE65"/>
    <mergeCell ref="A72:AE72"/>
    <mergeCell ref="A79:AE79"/>
    <mergeCell ref="A80:AE80"/>
    <mergeCell ref="A87:AE87"/>
    <mergeCell ref="A107:Z108"/>
    <mergeCell ref="AA105:AE105"/>
    <mergeCell ref="AA106:AE106"/>
    <mergeCell ref="A109:Z110"/>
    <mergeCell ref="A106:Z106"/>
    <mergeCell ref="A105:Z105"/>
    <mergeCell ref="AA107:AE108"/>
    <mergeCell ref="A93:B93"/>
    <mergeCell ref="Q98:R98"/>
    <mergeCell ref="AA3:AE4"/>
    <mergeCell ref="A78:B78"/>
    <mergeCell ref="A71:B71"/>
    <mergeCell ref="W3:Z3"/>
    <mergeCell ref="Y4:Z4"/>
    <mergeCell ref="S3:V3"/>
    <mergeCell ref="A56:B56"/>
    <mergeCell ref="A7:AE7"/>
    <mergeCell ref="A14:AE14"/>
    <mergeCell ref="A21:AE21"/>
    <mergeCell ref="A28:AE28"/>
    <mergeCell ref="A35:AE35"/>
    <mergeCell ref="A42:AE42"/>
    <mergeCell ref="A27:B27"/>
    <mergeCell ref="A1:I1"/>
    <mergeCell ref="G3:N4"/>
    <mergeCell ref="O3:R3"/>
    <mergeCell ref="J99:N99"/>
    <mergeCell ref="A34:B34"/>
    <mergeCell ref="A2:B2"/>
    <mergeCell ref="A20:B20"/>
    <mergeCell ref="A13:B13"/>
    <mergeCell ref="A41:B41"/>
    <mergeCell ref="E96:F96"/>
    <mergeCell ref="A48:B48"/>
    <mergeCell ref="A50:AE50"/>
    <mergeCell ref="A63:B63"/>
    <mergeCell ref="A94:AE94"/>
    <mergeCell ref="A49:AE49"/>
    <mergeCell ref="A57:AE57"/>
    <mergeCell ref="O98:P98"/>
    <mergeCell ref="A97:N97"/>
    <mergeCell ref="U103:AE104"/>
    <mergeCell ref="A101:AE102"/>
    <mergeCell ref="A96:B96"/>
    <mergeCell ref="Y98:Z98"/>
    <mergeCell ref="W98:X98"/>
    <mergeCell ref="U98:V98"/>
    <mergeCell ref="S98:T98"/>
    <mergeCell ref="A103:T104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79" fitToHeight="0" orientation="landscape" cellComments="asDisplayed" r:id="rId1"/>
  <headerFooter differentFirst="1" scaleWithDoc="0" alignWithMargins="0">
    <oddHeader xml:space="preserve">&amp;C
</oddHeader>
  </headerFooter>
  <rowBreaks count="4" manualBreakCount="4">
    <brk id="27" max="30" man="1"/>
    <brk id="48" max="30" man="1"/>
    <brk id="71" max="30" man="1"/>
    <brk id="93" max="30" man="1"/>
  </rowBreaks>
  <colBreaks count="1" manualBreakCount="1">
    <brk id="31" max="10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57"/>
  <sheetViews>
    <sheetView view="pageBreakPreview" topLeftCell="A88" zoomScaleNormal="100" zoomScaleSheetLayoutView="100" workbookViewId="0">
      <selection activeCell="H101" sqref="H101:I101"/>
    </sheetView>
  </sheetViews>
  <sheetFormatPr defaultColWidth="9.140625" defaultRowHeight="15"/>
  <cols>
    <col min="1" max="1" width="6.7109375" style="1" customWidth="1"/>
    <col min="2" max="2" width="69" style="2" customWidth="1"/>
    <col min="3" max="3" width="12.42578125" style="3" customWidth="1"/>
    <col min="4" max="4" width="3.85546875" style="2" customWidth="1"/>
    <col min="5" max="5" width="5.28515625" style="153" customWidth="1"/>
    <col min="6" max="6" width="8.7109375" style="153" customWidth="1"/>
    <col min="7" max="7" width="6.7109375" style="153" customWidth="1"/>
    <col min="8" max="8" width="13.42578125" style="153" customWidth="1"/>
    <col min="9" max="9" width="7.5703125" style="153" customWidth="1"/>
    <col min="10" max="24" width="3.7109375" style="153" customWidth="1"/>
    <col min="25" max="25" width="3.7109375" style="2" customWidth="1"/>
    <col min="26" max="27" width="9.140625" style="2"/>
    <col min="28" max="28" width="13" style="2" customWidth="1"/>
    <col min="29" max="29" width="6" style="2" customWidth="1"/>
    <col min="30" max="16384" width="9.140625" style="2"/>
  </cols>
  <sheetData>
    <row r="1" spans="1:29" ht="15.75">
      <c r="A1" s="348" t="s">
        <v>59</v>
      </c>
      <c r="B1" s="349"/>
      <c r="C1" s="349"/>
      <c r="D1" s="349"/>
      <c r="E1" s="349"/>
      <c r="F1" s="349"/>
      <c r="G1" s="349"/>
    </row>
    <row r="2" spans="1:29" ht="20.100000000000001" customHeight="1" thickBot="1">
      <c r="A2" s="362" t="s">
        <v>1</v>
      </c>
      <c r="B2" s="363"/>
      <c r="C2" s="74"/>
      <c r="O2" s="157"/>
      <c r="Q2" s="157"/>
      <c r="S2" s="157"/>
      <c r="U2" s="157"/>
      <c r="W2" s="157"/>
      <c r="Y2" s="75"/>
    </row>
    <row r="3" spans="1:29" ht="12.95" customHeight="1" thickTop="1">
      <c r="E3" s="376" t="s">
        <v>6</v>
      </c>
      <c r="F3" s="377"/>
      <c r="G3" s="377"/>
      <c r="H3" s="377"/>
      <c r="I3" s="37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9" ht="16.5" customHeight="1" thickBot="1">
      <c r="E4" s="379"/>
      <c r="F4" s="380"/>
      <c r="G4" s="380"/>
      <c r="H4" s="380"/>
      <c r="I4" s="38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9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140" t="s">
        <v>29</v>
      </c>
      <c r="F5" s="140" t="s">
        <v>60</v>
      </c>
      <c r="G5" s="140" t="s">
        <v>31</v>
      </c>
      <c r="H5" s="140" t="s">
        <v>32</v>
      </c>
      <c r="I5" s="140" t="s">
        <v>33</v>
      </c>
    </row>
    <row r="6" spans="1:29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</row>
    <row r="7" spans="1:29" s="77" customFormat="1" ht="17.100000000000001" customHeight="1" thickTop="1" thickBot="1">
      <c r="A7" s="373" t="s">
        <v>34</v>
      </c>
      <c r="B7" s="374"/>
      <c r="C7" s="374"/>
      <c r="D7" s="374"/>
      <c r="E7" s="374"/>
      <c r="F7" s="374"/>
      <c r="G7" s="374"/>
      <c r="H7" s="374"/>
      <c r="I7" s="375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</row>
    <row r="8" spans="1:29" ht="17.100000000000001" customHeight="1" thickTop="1">
      <c r="A8" s="10"/>
      <c r="B8" s="89"/>
      <c r="C8" s="56"/>
      <c r="D8" s="10"/>
      <c r="E8" s="107"/>
      <c r="F8" s="107"/>
      <c r="G8" s="107"/>
      <c r="H8" s="107"/>
      <c r="I8" s="10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t="17.100000000000001" customHeight="1">
      <c r="A9" s="11"/>
      <c r="B9" s="12"/>
      <c r="C9" s="13"/>
      <c r="D9" s="11"/>
      <c r="E9" s="103"/>
      <c r="F9" s="103"/>
      <c r="G9" s="103"/>
      <c r="H9" s="103"/>
      <c r="I9" s="10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ht="17.100000000000001" customHeight="1">
      <c r="A10" s="11"/>
      <c r="B10" s="22"/>
      <c r="C10" s="23"/>
      <c r="D10" s="24"/>
      <c r="E10" s="103"/>
      <c r="F10" s="103"/>
      <c r="G10" s="103"/>
      <c r="H10" s="103"/>
      <c r="I10" s="10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9" ht="17.100000000000001" customHeight="1">
      <c r="A11" s="11"/>
      <c r="B11" s="22"/>
      <c r="C11" s="23"/>
      <c r="D11" s="24"/>
      <c r="E11" s="103"/>
      <c r="F11" s="103"/>
      <c r="G11" s="103"/>
      <c r="H11" s="103"/>
      <c r="I11" s="10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ht="17.100000000000001" customHeight="1" thickBot="1">
      <c r="A12" s="11"/>
      <c r="B12" s="22"/>
      <c r="C12" s="23"/>
      <c r="D12" s="24"/>
      <c r="E12" s="104"/>
      <c r="F12" s="104"/>
      <c r="G12" s="104"/>
      <c r="H12" s="104"/>
      <c r="I12" s="10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s="77" customFormat="1" ht="17.100000000000001" customHeight="1" thickTop="1" thickBot="1">
      <c r="A13" s="364" t="s">
        <v>19</v>
      </c>
      <c r="B13" s="365"/>
      <c r="C13" s="31"/>
      <c r="D13" s="32">
        <f t="shared" ref="D13:I13" si="0">SUM(D8:D12)</f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si="0"/>
        <v>0</v>
      </c>
      <c r="I13" s="36">
        <f t="shared" si="0"/>
        <v>0</v>
      </c>
    </row>
    <row r="14" spans="1:29" ht="17.100000000000001" customHeight="1" thickTop="1" thickBot="1">
      <c r="A14" s="373" t="s">
        <v>35</v>
      </c>
      <c r="B14" s="374"/>
      <c r="C14" s="374"/>
      <c r="D14" s="374"/>
      <c r="E14" s="374"/>
      <c r="F14" s="374"/>
      <c r="G14" s="374"/>
      <c r="H14" s="374"/>
      <c r="I14" s="375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</row>
    <row r="15" spans="1:29" ht="17.100000000000001" customHeight="1" thickTop="1">
      <c r="A15" s="10"/>
      <c r="B15" s="108"/>
      <c r="C15" s="56"/>
      <c r="D15" s="10"/>
      <c r="E15" s="78"/>
      <c r="F15" s="109"/>
      <c r="G15" s="107"/>
      <c r="H15" s="107"/>
      <c r="I15" s="10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ht="17.100000000000001" customHeight="1">
      <c r="A16" s="11"/>
      <c r="B16" s="45"/>
      <c r="C16" s="13"/>
      <c r="D16" s="11"/>
      <c r="E16" s="79"/>
      <c r="F16" s="102"/>
      <c r="G16" s="103"/>
      <c r="H16" s="103"/>
      <c r="I16" s="10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36" ht="17.100000000000001" customHeight="1">
      <c r="A17" s="11"/>
      <c r="B17" s="45"/>
      <c r="C17" s="13"/>
      <c r="D17" s="11"/>
      <c r="E17" s="79"/>
      <c r="F17" s="102"/>
      <c r="G17" s="103"/>
      <c r="H17" s="103"/>
      <c r="I17" s="10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36" ht="17.100000000000001" customHeight="1">
      <c r="A18" s="11"/>
      <c r="B18" s="45"/>
      <c r="C18" s="13"/>
      <c r="D18" s="11"/>
      <c r="E18" s="79"/>
      <c r="F18" s="102"/>
      <c r="G18" s="103"/>
      <c r="H18" s="103"/>
      <c r="I18" s="10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36" ht="17.100000000000001" customHeight="1" thickBot="1">
      <c r="A19" s="46"/>
      <c r="B19" s="47"/>
      <c r="C19" s="48"/>
      <c r="D19" s="46"/>
      <c r="E19" s="80"/>
      <c r="F19" s="114"/>
      <c r="G19" s="104"/>
      <c r="H19" s="104"/>
      <c r="I19" s="10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36" s="77" customFormat="1" ht="17.100000000000001" customHeight="1" thickTop="1" thickBot="1">
      <c r="A20" s="364" t="s">
        <v>19</v>
      </c>
      <c r="B20" s="365"/>
      <c r="C20" s="53"/>
      <c r="D20" s="54">
        <f t="shared" ref="D20:I20" si="1">SUM(D15:D19)</f>
        <v>0</v>
      </c>
      <c r="E20" s="32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36">
        <f t="shared" si="1"/>
        <v>0</v>
      </c>
    </row>
    <row r="21" spans="1:36" ht="17.100000000000001" customHeight="1" thickTop="1" thickBot="1">
      <c r="A21" s="373" t="s">
        <v>36</v>
      </c>
      <c r="B21" s="374"/>
      <c r="C21" s="374"/>
      <c r="D21" s="374"/>
      <c r="E21" s="374"/>
      <c r="F21" s="374"/>
      <c r="G21" s="374"/>
      <c r="H21" s="374"/>
      <c r="I21" s="375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E21" s="77"/>
      <c r="AF21" s="77"/>
      <c r="AG21" s="77"/>
      <c r="AH21" s="77"/>
      <c r="AI21" s="77"/>
      <c r="AJ21" s="77"/>
    </row>
    <row r="22" spans="1:36" ht="17.100000000000001" customHeight="1" thickTop="1">
      <c r="A22" s="10"/>
      <c r="B22" s="115"/>
      <c r="C22" s="56"/>
      <c r="D22" s="10"/>
      <c r="E22" s="119"/>
      <c r="F22" s="107"/>
      <c r="G22" s="107"/>
      <c r="H22" s="107"/>
      <c r="I22" s="10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36" ht="17.100000000000001" customHeight="1">
      <c r="A23" s="11"/>
      <c r="B23" s="62"/>
      <c r="C23" s="13"/>
      <c r="D23" s="11"/>
      <c r="E23" s="120"/>
      <c r="F23" s="103"/>
      <c r="G23" s="103"/>
      <c r="H23" s="103"/>
      <c r="I23" s="10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36" ht="17.100000000000001" customHeight="1">
      <c r="A24" s="11"/>
      <c r="B24" s="62"/>
      <c r="C24" s="13"/>
      <c r="D24" s="11"/>
      <c r="E24" s="120"/>
      <c r="F24" s="103"/>
      <c r="G24" s="103"/>
      <c r="H24" s="103"/>
      <c r="I24" s="10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6" ht="17.100000000000001" customHeight="1">
      <c r="A25" s="11"/>
      <c r="B25" s="62"/>
      <c r="C25" s="13"/>
      <c r="D25" s="11"/>
      <c r="E25" s="120"/>
      <c r="F25" s="103"/>
      <c r="G25" s="103"/>
      <c r="H25" s="103"/>
      <c r="I25" s="10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36" ht="17.100000000000001" customHeight="1" thickBot="1">
      <c r="A26" s="11"/>
      <c r="B26" s="62"/>
      <c r="C26" s="13"/>
      <c r="D26" s="11"/>
      <c r="E26" s="121"/>
      <c r="F26" s="104"/>
      <c r="G26" s="104"/>
      <c r="H26" s="104"/>
      <c r="I26" s="10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6" s="77" customFormat="1" ht="17.100000000000001" customHeight="1" thickTop="1" thickBot="1">
      <c r="A27" s="364" t="s">
        <v>19</v>
      </c>
      <c r="B27" s="365"/>
      <c r="C27" s="31"/>
      <c r="D27" s="32">
        <f t="shared" ref="D27:I27" si="2">SUM(D22:D26)</f>
        <v>0</v>
      </c>
      <c r="E27" s="36">
        <f t="shared" si="2"/>
        <v>0</v>
      </c>
      <c r="F27" s="36">
        <f t="shared" si="2"/>
        <v>0</v>
      </c>
      <c r="G27" s="36">
        <f t="shared" si="2"/>
        <v>0</v>
      </c>
      <c r="H27" s="36">
        <f t="shared" si="2"/>
        <v>0</v>
      </c>
      <c r="I27" s="36">
        <f t="shared" si="2"/>
        <v>0</v>
      </c>
    </row>
    <row r="28" spans="1:36" ht="17.100000000000001" customHeight="1" thickTop="1" thickBot="1">
      <c r="A28" s="373" t="s">
        <v>37</v>
      </c>
      <c r="B28" s="374"/>
      <c r="C28" s="374"/>
      <c r="D28" s="374"/>
      <c r="E28" s="374"/>
      <c r="F28" s="374"/>
      <c r="G28" s="374"/>
      <c r="H28" s="374"/>
      <c r="I28" s="375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</row>
    <row r="29" spans="1:36" ht="17.100000000000001" customHeight="1" thickTop="1">
      <c r="A29" s="39"/>
      <c r="B29" s="122"/>
      <c r="C29" s="38"/>
      <c r="D29" s="39"/>
      <c r="E29" s="123"/>
      <c r="F29" s="107"/>
      <c r="G29" s="107"/>
      <c r="H29" s="107"/>
      <c r="I29" s="10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6" ht="17.100000000000001" customHeight="1">
      <c r="A30" s="11"/>
      <c r="B30" s="12"/>
      <c r="C30" s="13"/>
      <c r="D30" s="11"/>
      <c r="E30" s="120"/>
      <c r="F30" s="103"/>
      <c r="G30" s="103"/>
      <c r="H30" s="103"/>
      <c r="I30" s="10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6" ht="17.100000000000001" customHeight="1">
      <c r="A31" s="11"/>
      <c r="B31" s="12"/>
      <c r="C31" s="13"/>
      <c r="D31" s="11"/>
      <c r="E31" s="120"/>
      <c r="F31" s="103"/>
      <c r="G31" s="103"/>
      <c r="H31" s="103"/>
      <c r="I31" s="10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6" ht="17.100000000000001" customHeight="1">
      <c r="A32" s="11"/>
      <c r="B32" s="12"/>
      <c r="C32" s="13"/>
      <c r="D32" s="11"/>
      <c r="E32" s="120"/>
      <c r="F32" s="103"/>
      <c r="G32" s="103"/>
      <c r="H32" s="103"/>
      <c r="I32" s="10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9" ht="17.100000000000001" customHeight="1" thickBot="1">
      <c r="A33" s="68"/>
      <c r="B33" s="12"/>
      <c r="C33" s="13"/>
      <c r="D33" s="11"/>
      <c r="E33" s="121"/>
      <c r="F33" s="124"/>
      <c r="G33" s="124"/>
      <c r="H33" s="124"/>
      <c r="I33" s="1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9" s="77" customFormat="1" ht="17.100000000000001" customHeight="1" thickTop="1" thickBot="1">
      <c r="A34" s="360" t="s">
        <v>19</v>
      </c>
      <c r="B34" s="361"/>
      <c r="C34" s="81"/>
      <c r="D34" s="82">
        <f t="shared" ref="D34:I34" si="3">SUM(D29:D33)</f>
        <v>0</v>
      </c>
      <c r="E34" s="86">
        <f t="shared" si="3"/>
        <v>0</v>
      </c>
      <c r="F34" s="86">
        <f t="shared" si="3"/>
        <v>0</v>
      </c>
      <c r="G34" s="86">
        <f t="shared" si="3"/>
        <v>0</v>
      </c>
      <c r="H34" s="86">
        <f t="shared" si="3"/>
        <v>0</v>
      </c>
      <c r="I34" s="86">
        <f t="shared" si="3"/>
        <v>0</v>
      </c>
    </row>
    <row r="35" spans="1:29" ht="17.100000000000001" customHeight="1" thickTop="1" thickBot="1">
      <c r="A35" s="373" t="s">
        <v>38</v>
      </c>
      <c r="B35" s="374"/>
      <c r="C35" s="374"/>
      <c r="D35" s="374"/>
      <c r="E35" s="374"/>
      <c r="F35" s="374"/>
      <c r="G35" s="374"/>
      <c r="H35" s="374"/>
      <c r="I35" s="375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</row>
    <row r="36" spans="1:29" ht="17.100000000000001" customHeight="1" thickTop="1">
      <c r="A36" s="39"/>
      <c r="B36" s="122"/>
      <c r="C36" s="38"/>
      <c r="D36" s="39"/>
      <c r="E36" s="123"/>
      <c r="F36" s="107"/>
      <c r="G36" s="107"/>
      <c r="H36" s="107"/>
      <c r="I36" s="10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9" ht="17.100000000000001" customHeight="1">
      <c r="A37" s="11"/>
      <c r="B37" s="12"/>
      <c r="C37" s="13"/>
      <c r="D37" s="11"/>
      <c r="E37" s="120"/>
      <c r="F37" s="103"/>
      <c r="G37" s="103"/>
      <c r="H37" s="103"/>
      <c r="I37" s="10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9" ht="17.100000000000001" customHeight="1">
      <c r="A38" s="11"/>
      <c r="B38" s="12"/>
      <c r="C38" s="13"/>
      <c r="D38" s="11"/>
      <c r="E38" s="120"/>
      <c r="F38" s="103"/>
      <c r="G38" s="103"/>
      <c r="H38" s="103"/>
      <c r="I38" s="10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9" ht="17.100000000000001" customHeight="1">
      <c r="A39" s="11"/>
      <c r="B39" s="12"/>
      <c r="C39" s="13"/>
      <c r="D39" s="11"/>
      <c r="E39" s="120"/>
      <c r="F39" s="103"/>
      <c r="G39" s="103"/>
      <c r="H39" s="103"/>
      <c r="I39" s="10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9" ht="17.100000000000001" customHeight="1" thickBot="1">
      <c r="A40" s="46"/>
      <c r="B40" s="12"/>
      <c r="C40" s="13"/>
      <c r="D40" s="11"/>
      <c r="E40" s="121"/>
      <c r="F40" s="104"/>
      <c r="G40" s="104"/>
      <c r="H40" s="104"/>
      <c r="I40" s="10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9" s="77" customFormat="1" ht="17.100000000000001" customHeight="1" thickTop="1" thickBot="1">
      <c r="A41" s="366" t="s">
        <v>19</v>
      </c>
      <c r="B41" s="361"/>
      <c r="C41" s="81"/>
      <c r="D41" s="82">
        <f t="shared" ref="D41:I41" si="4">SUM(D36:D40)</f>
        <v>0</v>
      </c>
      <c r="E41" s="86">
        <f t="shared" si="4"/>
        <v>0</v>
      </c>
      <c r="F41" s="86">
        <f t="shared" si="4"/>
        <v>0</v>
      </c>
      <c r="G41" s="86">
        <f t="shared" si="4"/>
        <v>0</v>
      </c>
      <c r="H41" s="86">
        <f t="shared" si="4"/>
        <v>0</v>
      </c>
      <c r="I41" s="86">
        <f t="shared" si="4"/>
        <v>0</v>
      </c>
    </row>
    <row r="42" spans="1:29" s="77" customFormat="1" ht="17.100000000000001" customHeight="1" thickTop="1" thickBot="1">
      <c r="A42" s="373" t="s">
        <v>39</v>
      </c>
      <c r="B42" s="374"/>
      <c r="C42" s="374"/>
      <c r="D42" s="374"/>
      <c r="E42" s="374"/>
      <c r="F42" s="374"/>
      <c r="G42" s="374"/>
      <c r="H42" s="374"/>
      <c r="I42" s="375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</row>
    <row r="43" spans="1:29" ht="17.100000000000001" customHeight="1" thickTop="1">
      <c r="A43" s="39"/>
      <c r="B43" s="122"/>
      <c r="C43" s="38"/>
      <c r="D43" s="39"/>
      <c r="E43" s="123"/>
      <c r="F43" s="107"/>
      <c r="G43" s="107"/>
      <c r="H43" s="107"/>
      <c r="I43" s="10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9" ht="17.100000000000001" customHeight="1">
      <c r="A44" s="11"/>
      <c r="B44" s="12"/>
      <c r="C44" s="13"/>
      <c r="D44" s="11"/>
      <c r="E44" s="120"/>
      <c r="F44" s="103"/>
      <c r="G44" s="103"/>
      <c r="H44" s="103"/>
      <c r="I44" s="10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9" ht="17.100000000000001" customHeight="1">
      <c r="A45" s="11"/>
      <c r="B45" s="12"/>
      <c r="C45" s="13"/>
      <c r="D45" s="11"/>
      <c r="E45" s="120"/>
      <c r="F45" s="103"/>
      <c r="G45" s="103"/>
      <c r="H45" s="103"/>
      <c r="I45" s="10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9" ht="17.100000000000001" customHeight="1">
      <c r="A46" s="11"/>
      <c r="B46" s="12"/>
      <c r="C46" s="13"/>
      <c r="D46" s="11"/>
      <c r="E46" s="120"/>
      <c r="F46" s="103"/>
      <c r="G46" s="103"/>
      <c r="H46" s="103"/>
      <c r="I46" s="10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9" ht="17.100000000000001" customHeight="1" thickBot="1">
      <c r="A47" s="24"/>
      <c r="B47" s="22"/>
      <c r="C47" s="23"/>
      <c r="D47" s="24"/>
      <c r="E47" s="121"/>
      <c r="F47" s="104"/>
      <c r="G47" s="104"/>
      <c r="H47" s="104"/>
      <c r="I47" s="10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9" s="77" customFormat="1" ht="17.100000000000001" customHeight="1" thickTop="1" thickBot="1">
      <c r="A48" s="364" t="s">
        <v>19</v>
      </c>
      <c r="B48" s="365"/>
      <c r="C48" s="31"/>
      <c r="D48" s="32">
        <f t="shared" ref="D48:I48" si="5">SUM(D43:D47)</f>
        <v>0</v>
      </c>
      <c r="E48" s="36">
        <f t="shared" si="5"/>
        <v>0</v>
      </c>
      <c r="F48" s="36">
        <f t="shared" si="5"/>
        <v>0</v>
      </c>
      <c r="G48" s="36">
        <f t="shared" si="5"/>
        <v>0</v>
      </c>
      <c r="H48" s="36">
        <f t="shared" si="5"/>
        <v>0</v>
      </c>
      <c r="I48" s="36">
        <f t="shared" si="5"/>
        <v>0</v>
      </c>
    </row>
    <row r="49" spans="1:29" ht="17.100000000000001" customHeight="1" thickTop="1">
      <c r="A49" s="383" t="s">
        <v>40</v>
      </c>
      <c r="B49" s="384"/>
      <c r="C49" s="384"/>
      <c r="D49" s="384"/>
      <c r="E49" s="384"/>
      <c r="F49" s="384"/>
      <c r="G49" s="384"/>
      <c r="H49" s="384"/>
      <c r="I49" s="385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</row>
    <row r="50" spans="1:29" ht="17.100000000000001" customHeight="1" thickBot="1">
      <c r="A50" s="387" t="s">
        <v>41</v>
      </c>
      <c r="B50" s="388"/>
      <c r="C50" s="388"/>
      <c r="D50" s="388"/>
      <c r="E50" s="388"/>
      <c r="F50" s="388"/>
      <c r="G50" s="388"/>
      <c r="H50" s="388"/>
      <c r="I50" s="389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</row>
    <row r="51" spans="1:29" ht="17.100000000000001" customHeight="1" thickTop="1">
      <c r="A51" s="10"/>
      <c r="B51" s="89"/>
      <c r="C51" s="56"/>
      <c r="D51" s="10"/>
      <c r="E51" s="119"/>
      <c r="F51" s="107"/>
      <c r="G51" s="107"/>
      <c r="H51" s="107"/>
      <c r="I51" s="10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9" ht="17.100000000000001" customHeight="1">
      <c r="A52" s="11"/>
      <c r="B52" s="12"/>
      <c r="C52" s="13"/>
      <c r="D52" s="11"/>
      <c r="E52" s="120"/>
      <c r="F52" s="103"/>
      <c r="G52" s="103"/>
      <c r="H52" s="103"/>
      <c r="I52" s="10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9" ht="17.100000000000001" customHeight="1">
      <c r="A53" s="11"/>
      <c r="B53" s="12"/>
      <c r="C53" s="13"/>
      <c r="D53" s="11"/>
      <c r="E53" s="120"/>
      <c r="F53" s="103"/>
      <c r="G53" s="103"/>
      <c r="H53" s="103"/>
      <c r="I53" s="10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9" ht="17.100000000000001" customHeight="1">
      <c r="A54" s="11"/>
      <c r="B54" s="12"/>
      <c r="C54" s="13"/>
      <c r="D54" s="11"/>
      <c r="E54" s="120"/>
      <c r="F54" s="103"/>
      <c r="G54" s="103"/>
      <c r="H54" s="103"/>
      <c r="I54" s="10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9" ht="17.100000000000001" customHeight="1" thickBot="1">
      <c r="A55" s="46"/>
      <c r="B55" s="12"/>
      <c r="C55" s="13"/>
      <c r="D55" s="11"/>
      <c r="E55" s="121"/>
      <c r="F55" s="104"/>
      <c r="G55" s="104"/>
      <c r="H55" s="104"/>
      <c r="I55" s="10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9" s="77" customFormat="1" ht="17.100000000000001" customHeight="1" thickTop="1" thickBot="1">
      <c r="A56" s="372" t="s">
        <v>19</v>
      </c>
      <c r="B56" s="365"/>
      <c r="C56" s="31"/>
      <c r="D56" s="32">
        <f t="shared" ref="D56:I56" si="6">SUM(D51:D55)</f>
        <v>0</v>
      </c>
      <c r="E56" s="36">
        <f t="shared" si="6"/>
        <v>0</v>
      </c>
      <c r="F56" s="36">
        <f t="shared" si="6"/>
        <v>0</v>
      </c>
      <c r="G56" s="36">
        <f t="shared" si="6"/>
        <v>0</v>
      </c>
      <c r="H56" s="36">
        <f t="shared" si="6"/>
        <v>0</v>
      </c>
      <c r="I56" s="36">
        <f t="shared" si="6"/>
        <v>0</v>
      </c>
    </row>
    <row r="57" spans="1:29" ht="17.100000000000001" customHeight="1" thickTop="1" thickBot="1">
      <c r="A57" s="373" t="s">
        <v>42</v>
      </c>
      <c r="B57" s="374"/>
      <c r="C57" s="374"/>
      <c r="D57" s="374"/>
      <c r="E57" s="374"/>
      <c r="F57" s="374"/>
      <c r="G57" s="374"/>
      <c r="H57" s="374"/>
      <c r="I57" s="375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ht="17.100000000000001" customHeight="1" thickTop="1">
      <c r="A58" s="10"/>
      <c r="B58" s="89"/>
      <c r="C58" s="56"/>
      <c r="D58" s="10"/>
      <c r="E58" s="119"/>
      <c r="F58" s="107"/>
      <c r="G58" s="107"/>
      <c r="H58" s="107"/>
      <c r="I58" s="10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9" ht="17.100000000000001" customHeight="1">
      <c r="A59" s="11"/>
      <c r="B59" s="12"/>
      <c r="C59" s="13"/>
      <c r="D59" s="11"/>
      <c r="E59" s="120"/>
      <c r="F59" s="103"/>
      <c r="G59" s="103"/>
      <c r="H59" s="103"/>
      <c r="I59" s="10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9" ht="17.100000000000001" customHeight="1">
      <c r="A60" s="11"/>
      <c r="B60" s="12"/>
      <c r="C60" s="13"/>
      <c r="D60" s="11"/>
      <c r="E60" s="120"/>
      <c r="F60" s="103"/>
      <c r="G60" s="103"/>
      <c r="H60" s="103"/>
      <c r="I60" s="10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9" ht="17.100000000000001" customHeight="1">
      <c r="A61" s="11"/>
      <c r="B61" s="12"/>
      <c r="C61" s="13"/>
      <c r="D61" s="11"/>
      <c r="E61" s="120"/>
      <c r="F61" s="103"/>
      <c r="G61" s="103"/>
      <c r="H61" s="103"/>
      <c r="I61" s="10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9" ht="17.100000000000001" customHeight="1" thickBot="1">
      <c r="A62" s="46"/>
      <c r="B62" s="12"/>
      <c r="C62" s="13"/>
      <c r="D62" s="11"/>
      <c r="E62" s="121"/>
      <c r="F62" s="104"/>
      <c r="G62" s="104"/>
      <c r="H62" s="104"/>
      <c r="I62" s="10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9" s="77" customFormat="1" ht="17.100000000000001" customHeight="1" thickTop="1" thickBot="1">
      <c r="A63" s="372" t="s">
        <v>19</v>
      </c>
      <c r="B63" s="365"/>
      <c r="C63" s="31"/>
      <c r="D63" s="32">
        <f t="shared" ref="D63:I63" si="7">SUM(D58:D62)</f>
        <v>0</v>
      </c>
      <c r="E63" s="36">
        <f t="shared" si="7"/>
        <v>0</v>
      </c>
      <c r="F63" s="36">
        <f t="shared" si="7"/>
        <v>0</v>
      </c>
      <c r="G63" s="36">
        <f t="shared" si="7"/>
        <v>0</v>
      </c>
      <c r="H63" s="36">
        <f t="shared" si="7"/>
        <v>0</v>
      </c>
      <c r="I63" s="36">
        <f t="shared" si="7"/>
        <v>0</v>
      </c>
    </row>
    <row r="64" spans="1:29" ht="17.100000000000001" customHeight="1" thickTop="1">
      <c r="A64" s="383" t="s">
        <v>43</v>
      </c>
      <c r="B64" s="384"/>
      <c r="C64" s="384"/>
      <c r="D64" s="384"/>
      <c r="E64" s="384"/>
      <c r="F64" s="384"/>
      <c r="G64" s="384"/>
      <c r="H64" s="384"/>
      <c r="I64" s="385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</row>
    <row r="65" spans="1:29" ht="17.100000000000001" customHeight="1" thickBot="1">
      <c r="A65" s="387" t="s">
        <v>41</v>
      </c>
      <c r="B65" s="388"/>
      <c r="C65" s="388"/>
      <c r="D65" s="388"/>
      <c r="E65" s="388"/>
      <c r="F65" s="388"/>
      <c r="G65" s="388"/>
      <c r="H65" s="388"/>
      <c r="I65" s="389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</row>
    <row r="66" spans="1:29" ht="17.100000000000001" customHeight="1" thickTop="1">
      <c r="A66" s="39"/>
      <c r="B66" s="122"/>
      <c r="C66" s="38"/>
      <c r="D66" s="39"/>
      <c r="E66" s="123"/>
      <c r="F66" s="107"/>
      <c r="G66" s="107"/>
      <c r="H66" s="107"/>
      <c r="I66" s="10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9" ht="17.100000000000001" customHeight="1">
      <c r="A67" s="11"/>
      <c r="B67" s="12"/>
      <c r="C67" s="13"/>
      <c r="D67" s="11"/>
      <c r="E67" s="120"/>
      <c r="F67" s="103"/>
      <c r="G67" s="103"/>
      <c r="H67" s="103"/>
      <c r="I67" s="10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9" ht="17.100000000000001" customHeight="1">
      <c r="A68" s="11"/>
      <c r="B68" s="12"/>
      <c r="C68" s="13"/>
      <c r="D68" s="11"/>
      <c r="E68" s="120"/>
      <c r="F68" s="103"/>
      <c r="G68" s="103"/>
      <c r="H68" s="103"/>
      <c r="I68" s="10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9" ht="17.100000000000001" customHeight="1">
      <c r="A69" s="11"/>
      <c r="B69" s="12"/>
      <c r="C69" s="13"/>
      <c r="D69" s="11"/>
      <c r="E69" s="120"/>
      <c r="F69" s="103"/>
      <c r="G69" s="103"/>
      <c r="H69" s="103"/>
      <c r="I69" s="10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9" ht="17.100000000000001" customHeight="1" thickBot="1">
      <c r="A70" s="46"/>
      <c r="B70" s="12"/>
      <c r="C70" s="13"/>
      <c r="D70" s="11"/>
      <c r="E70" s="121"/>
      <c r="F70" s="104"/>
      <c r="G70" s="104"/>
      <c r="H70" s="104"/>
      <c r="I70" s="10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9" s="77" customFormat="1" ht="17.100000000000001" customHeight="1" thickTop="1" thickBot="1">
      <c r="A71" s="372" t="s">
        <v>19</v>
      </c>
      <c r="B71" s="365"/>
      <c r="C71" s="31"/>
      <c r="D71" s="32">
        <f t="shared" ref="D71:I71" si="8">SUM(D66:D70)</f>
        <v>0</v>
      </c>
      <c r="E71" s="36">
        <f t="shared" si="8"/>
        <v>0</v>
      </c>
      <c r="F71" s="36">
        <f t="shared" si="8"/>
        <v>0</v>
      </c>
      <c r="G71" s="36">
        <f t="shared" si="8"/>
        <v>0</v>
      </c>
      <c r="H71" s="36">
        <f t="shared" si="8"/>
        <v>0</v>
      </c>
      <c r="I71" s="36">
        <f t="shared" si="8"/>
        <v>0</v>
      </c>
    </row>
    <row r="72" spans="1:29" ht="17.100000000000001" customHeight="1" thickTop="1" thickBot="1">
      <c r="A72" s="373" t="s">
        <v>44</v>
      </c>
      <c r="B72" s="374"/>
      <c r="C72" s="374"/>
      <c r="D72" s="374"/>
      <c r="E72" s="374"/>
      <c r="F72" s="374"/>
      <c r="G72" s="374"/>
      <c r="H72" s="374"/>
      <c r="I72" s="375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</row>
    <row r="73" spans="1:29" ht="17.100000000000001" customHeight="1" thickTop="1">
      <c r="A73" s="39"/>
      <c r="B73" s="122"/>
      <c r="C73" s="38"/>
      <c r="D73" s="39"/>
      <c r="E73" s="123"/>
      <c r="F73" s="107"/>
      <c r="G73" s="107"/>
      <c r="H73" s="107"/>
      <c r="I73" s="10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9" ht="17.100000000000001" customHeight="1">
      <c r="A74" s="11"/>
      <c r="B74" s="12"/>
      <c r="C74" s="13"/>
      <c r="D74" s="11"/>
      <c r="E74" s="120"/>
      <c r="F74" s="103"/>
      <c r="G74" s="103"/>
      <c r="H74" s="103"/>
      <c r="I74" s="10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9" ht="17.100000000000001" customHeight="1">
      <c r="A75" s="11"/>
      <c r="B75" s="12"/>
      <c r="C75" s="13"/>
      <c r="D75" s="11"/>
      <c r="E75" s="120"/>
      <c r="F75" s="103"/>
      <c r="G75" s="103"/>
      <c r="H75" s="103"/>
      <c r="I75" s="10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9" ht="17.100000000000001" customHeight="1">
      <c r="A76" s="11"/>
      <c r="B76" s="12"/>
      <c r="C76" s="13"/>
      <c r="D76" s="11"/>
      <c r="E76" s="120"/>
      <c r="F76" s="103"/>
      <c r="G76" s="103"/>
      <c r="H76" s="103"/>
      <c r="I76" s="10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9" ht="17.100000000000001" customHeight="1" thickBot="1">
      <c r="A77" s="46"/>
      <c r="B77" s="12"/>
      <c r="C77" s="13"/>
      <c r="D77" s="11"/>
      <c r="E77" s="121"/>
      <c r="F77" s="104"/>
      <c r="G77" s="104"/>
      <c r="H77" s="104"/>
      <c r="I77" s="10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9" s="77" customFormat="1" ht="17.100000000000001" customHeight="1" thickTop="1" thickBot="1">
      <c r="A78" s="366" t="s">
        <v>19</v>
      </c>
      <c r="B78" s="361"/>
      <c r="C78" s="81"/>
      <c r="D78" s="82">
        <f>SUM(D73:D77)</f>
        <v>0</v>
      </c>
      <c r="E78" s="141"/>
      <c r="F78" s="142"/>
      <c r="G78" s="142"/>
      <c r="H78" s="142"/>
      <c r="I78" s="142"/>
    </row>
    <row r="79" spans="1:29" ht="17.100000000000001" customHeight="1" thickTop="1">
      <c r="A79" s="383" t="s">
        <v>45</v>
      </c>
      <c r="B79" s="384"/>
      <c r="C79" s="384"/>
      <c r="D79" s="384"/>
      <c r="E79" s="384"/>
      <c r="F79" s="384"/>
      <c r="G79" s="384"/>
      <c r="H79" s="384"/>
      <c r="I79" s="385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</row>
    <row r="80" spans="1:29" ht="17.100000000000001" customHeight="1" thickBot="1">
      <c r="A80" s="387" t="s">
        <v>46</v>
      </c>
      <c r="B80" s="388"/>
      <c r="C80" s="388"/>
      <c r="D80" s="388"/>
      <c r="E80" s="388"/>
      <c r="F80" s="388"/>
      <c r="G80" s="388"/>
      <c r="H80" s="388"/>
      <c r="I80" s="389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</row>
    <row r="81" spans="1:29" ht="17.100000000000001" customHeight="1" thickTop="1">
      <c r="A81" s="39"/>
      <c r="B81" s="122"/>
      <c r="C81" s="38"/>
      <c r="D81" s="39"/>
      <c r="E81" s="123"/>
      <c r="F81" s="107"/>
      <c r="G81" s="107"/>
      <c r="H81" s="107"/>
      <c r="I81" s="10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9" ht="17.100000000000001" customHeight="1">
      <c r="A82" s="11"/>
      <c r="B82" s="12"/>
      <c r="C82" s="13"/>
      <c r="D82" s="11"/>
      <c r="E82" s="120"/>
      <c r="F82" s="103"/>
      <c r="G82" s="103"/>
      <c r="H82" s="103"/>
      <c r="I82" s="10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9" ht="17.100000000000001" customHeight="1">
      <c r="A83" s="11"/>
      <c r="B83" s="12"/>
      <c r="C83" s="13"/>
      <c r="D83" s="11"/>
      <c r="E83" s="120"/>
      <c r="F83" s="103"/>
      <c r="G83" s="103"/>
      <c r="H83" s="103"/>
      <c r="I83" s="10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9" ht="17.100000000000001" customHeight="1">
      <c r="A84" s="11"/>
      <c r="B84" s="12"/>
      <c r="C84" s="13"/>
      <c r="D84" s="11"/>
      <c r="E84" s="120"/>
      <c r="F84" s="103"/>
      <c r="G84" s="103"/>
      <c r="H84" s="103"/>
      <c r="I84" s="10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9" ht="17.100000000000001" customHeight="1" thickBot="1">
      <c r="A85" s="46"/>
      <c r="B85" s="12"/>
      <c r="C85" s="13"/>
      <c r="D85" s="11"/>
      <c r="E85" s="121"/>
      <c r="F85" s="104"/>
      <c r="G85" s="104"/>
      <c r="H85" s="104"/>
      <c r="I85" s="10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9" s="77" customFormat="1" ht="17.100000000000001" customHeight="1" thickTop="1" thickBot="1">
      <c r="A86" s="87" t="s">
        <v>19</v>
      </c>
      <c r="B86" s="88"/>
      <c r="C86" s="31"/>
      <c r="D86" s="32">
        <f t="shared" ref="D86:I86" si="9">SUM(D81:D85)</f>
        <v>0</v>
      </c>
      <c r="E86" s="36">
        <f t="shared" si="9"/>
        <v>0</v>
      </c>
      <c r="F86" s="36">
        <f t="shared" si="9"/>
        <v>0</v>
      </c>
      <c r="G86" s="36">
        <f t="shared" si="9"/>
        <v>0</v>
      </c>
      <c r="H86" s="36">
        <f t="shared" si="9"/>
        <v>0</v>
      </c>
      <c r="I86" s="36">
        <f t="shared" si="9"/>
        <v>0</v>
      </c>
    </row>
    <row r="87" spans="1:29" ht="17.100000000000001" customHeight="1" thickTop="1" thickBot="1">
      <c r="A87" s="373" t="s">
        <v>42</v>
      </c>
      <c r="B87" s="374"/>
      <c r="C87" s="374"/>
      <c r="D87" s="374"/>
      <c r="E87" s="374"/>
      <c r="F87" s="374"/>
      <c r="G87" s="374"/>
      <c r="H87" s="374"/>
      <c r="I87" s="375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</row>
    <row r="88" spans="1:29" ht="17.100000000000001" customHeight="1" thickTop="1">
      <c r="A88" s="10"/>
      <c r="B88" s="89"/>
      <c r="C88" s="56"/>
      <c r="D88" s="10"/>
      <c r="E88" s="119"/>
      <c r="F88" s="107"/>
      <c r="G88" s="107"/>
      <c r="H88" s="107"/>
      <c r="I88" s="10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9" ht="17.100000000000001" customHeight="1">
      <c r="A89" s="11"/>
      <c r="B89" s="12"/>
      <c r="C89" s="13"/>
      <c r="D89" s="11"/>
      <c r="E89" s="120"/>
      <c r="F89" s="103"/>
      <c r="G89" s="103"/>
      <c r="H89" s="103"/>
      <c r="I89" s="10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9" ht="17.100000000000001" customHeight="1">
      <c r="A90" s="11"/>
      <c r="B90" s="12"/>
      <c r="C90" s="13"/>
      <c r="D90" s="11"/>
      <c r="E90" s="120"/>
      <c r="F90" s="103"/>
      <c r="G90" s="103"/>
      <c r="H90" s="103"/>
      <c r="I90" s="10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9" ht="17.100000000000001" customHeight="1">
      <c r="A91" s="11"/>
      <c r="B91" s="12"/>
      <c r="C91" s="13"/>
      <c r="D91" s="11"/>
      <c r="E91" s="120"/>
      <c r="F91" s="103"/>
      <c r="G91" s="103"/>
      <c r="H91" s="103"/>
      <c r="I91" s="10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9" ht="17.100000000000001" customHeight="1" thickBot="1">
      <c r="A92" s="46"/>
      <c r="B92" s="12"/>
      <c r="C92" s="13"/>
      <c r="D92" s="11"/>
      <c r="E92" s="121"/>
      <c r="F92" s="104"/>
      <c r="G92" s="104"/>
      <c r="H92" s="104"/>
      <c r="I92" s="10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9" s="77" customFormat="1" ht="17.100000000000001" customHeight="1" thickTop="1" thickBot="1">
      <c r="A93" s="364" t="s">
        <v>19</v>
      </c>
      <c r="B93" s="365"/>
      <c r="C93" s="31"/>
      <c r="D93" s="32">
        <f t="shared" ref="D93:I93" si="10">SUM(D88:D92)</f>
        <v>0</v>
      </c>
      <c r="E93" s="36">
        <f t="shared" si="10"/>
        <v>0</v>
      </c>
      <c r="F93" s="36">
        <f t="shared" si="10"/>
        <v>0</v>
      </c>
      <c r="G93" s="36">
        <f t="shared" si="10"/>
        <v>0</v>
      </c>
      <c r="H93" s="36">
        <f t="shared" si="10"/>
        <v>0</v>
      </c>
      <c r="I93" s="36">
        <f t="shared" si="10"/>
        <v>0</v>
      </c>
    </row>
    <row r="94" spans="1:29" ht="17.100000000000001" customHeight="1" thickTop="1" thickBot="1">
      <c r="A94" s="373" t="s">
        <v>47</v>
      </c>
      <c r="B94" s="374"/>
      <c r="C94" s="374"/>
      <c r="D94" s="374"/>
      <c r="E94" s="374"/>
      <c r="F94" s="374"/>
      <c r="G94" s="374"/>
      <c r="H94" s="374"/>
      <c r="I94" s="375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</row>
    <row r="95" spans="1:29" ht="17.100000000000001" customHeight="1" thickTop="1" thickBot="1">
      <c r="A95" s="127"/>
      <c r="B95" s="128" t="s">
        <v>48</v>
      </c>
      <c r="C95" s="129"/>
      <c r="D95" s="68"/>
      <c r="E95" s="123"/>
      <c r="F95" s="107"/>
      <c r="G95" s="107"/>
      <c r="H95" s="107"/>
      <c r="I95" s="10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9" s="71" customFormat="1" ht="17.100000000000001" customHeight="1" thickTop="1" thickBot="1">
      <c r="A96" s="344" t="s">
        <v>49</v>
      </c>
      <c r="B96" s="345"/>
      <c r="C96" s="143"/>
      <c r="D96" s="138">
        <f t="shared" ref="D96:I96" si="11">D13+D20+D27+D34+D41+D48+D56+D63+D71+D78+D86+D93+D95</f>
        <v>0</v>
      </c>
      <c r="E96" s="138">
        <f t="shared" si="11"/>
        <v>0</v>
      </c>
      <c r="F96" s="138">
        <f t="shared" si="11"/>
        <v>0</v>
      </c>
      <c r="G96" s="138">
        <f t="shared" si="11"/>
        <v>0</v>
      </c>
      <c r="H96" s="138">
        <f t="shared" si="11"/>
        <v>0</v>
      </c>
      <c r="I96" s="138">
        <f t="shared" si="11"/>
        <v>0</v>
      </c>
    </row>
    <row r="97" spans="1:29" ht="17.100000000000001" customHeight="1" thickTop="1">
      <c r="A97" s="336"/>
      <c r="B97" s="336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</row>
    <row r="98" spans="1:29" ht="48.75" customHeight="1">
      <c r="A98" s="393" t="s">
        <v>53</v>
      </c>
      <c r="B98" s="393"/>
      <c r="C98" s="393"/>
      <c r="D98" s="393"/>
      <c r="E98" s="393"/>
      <c r="F98" s="393"/>
      <c r="G98" s="393"/>
      <c r="H98" s="337">
        <f>G96</f>
        <v>0</v>
      </c>
      <c r="I98" s="337"/>
      <c r="J98" s="159"/>
      <c r="K98" s="159"/>
      <c r="L98" s="15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9" ht="31.5" customHeight="1">
      <c r="A99" s="394" t="s">
        <v>54</v>
      </c>
      <c r="B99" s="394"/>
      <c r="C99" s="394"/>
      <c r="D99" s="394"/>
      <c r="E99" s="394"/>
      <c r="F99" s="394"/>
      <c r="G99" s="394"/>
      <c r="H99" s="337"/>
      <c r="I99" s="337"/>
      <c r="J99" s="159"/>
      <c r="K99" s="159"/>
      <c r="L99" s="15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9" ht="30.75" customHeight="1">
      <c r="A100" s="394" t="s">
        <v>55</v>
      </c>
      <c r="B100" s="394"/>
      <c r="C100" s="394"/>
      <c r="D100" s="394"/>
      <c r="E100" s="394"/>
      <c r="F100" s="394"/>
      <c r="G100" s="394"/>
      <c r="H100" s="337" t="e">
        <f>(E96/D96)*100</f>
        <v>#DIV/0!</v>
      </c>
      <c r="I100" s="337"/>
      <c r="J100" s="159"/>
      <c r="K100" s="159"/>
      <c r="L100" s="15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9" ht="45.75" customHeight="1">
      <c r="A101" s="394" t="s">
        <v>61</v>
      </c>
      <c r="B101" s="394"/>
      <c r="C101" s="394"/>
      <c r="D101" s="394"/>
      <c r="E101" s="394"/>
      <c r="F101" s="394"/>
      <c r="G101" s="394"/>
      <c r="H101" s="337" t="e">
        <f>(F96/D96)*100</f>
        <v>#DIV/0!</v>
      </c>
      <c r="I101" s="337"/>
      <c r="J101" s="159"/>
      <c r="K101" s="159"/>
      <c r="L101" s="15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9" ht="51.75" customHeight="1">
      <c r="A102" s="393" t="s">
        <v>57</v>
      </c>
      <c r="B102" s="393"/>
      <c r="C102" s="393"/>
      <c r="D102" s="393"/>
      <c r="E102" s="393"/>
      <c r="F102" s="393"/>
      <c r="G102" s="393"/>
      <c r="H102" s="386" t="e">
        <f>H96*100/D96</f>
        <v>#DIV/0!</v>
      </c>
      <c r="I102" s="386"/>
      <c r="J102" s="158"/>
      <c r="K102" s="158"/>
      <c r="L102" s="15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9" ht="44.25" customHeight="1">
      <c r="A103" s="393" t="s">
        <v>58</v>
      </c>
      <c r="B103" s="393"/>
      <c r="C103" s="393"/>
      <c r="D103" s="393"/>
      <c r="E103" s="393"/>
      <c r="F103" s="393"/>
      <c r="G103" s="393"/>
      <c r="H103" s="386" t="e">
        <f>I96/D96*100</f>
        <v>#DIV/0!</v>
      </c>
      <c r="I103" s="386"/>
      <c r="J103" s="158"/>
      <c r="K103" s="158"/>
      <c r="L103" s="15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9" ht="17.100000000000001" customHeight="1">
      <c r="E104" s="155"/>
      <c r="Y104" s="145"/>
      <c r="Z104" s="145"/>
      <c r="AA104" s="145"/>
      <c r="AB104" s="145"/>
      <c r="AC104" s="145"/>
    </row>
    <row r="105" spans="1:29" ht="17.100000000000001" customHeight="1">
      <c r="E105" s="155"/>
      <c r="Y105" s="145"/>
      <c r="Z105" s="145"/>
      <c r="AA105" s="145"/>
      <c r="AB105" s="145"/>
      <c r="AC105" s="145"/>
    </row>
    <row r="106" spans="1:29" ht="17.100000000000001" customHeight="1">
      <c r="E106" s="155"/>
    </row>
    <row r="107" spans="1:29" ht="17.100000000000001" customHeight="1">
      <c r="E107" s="155"/>
    </row>
    <row r="108" spans="1:29" ht="17.100000000000001" customHeight="1">
      <c r="E108" s="155"/>
    </row>
    <row r="109" spans="1:29" ht="17.100000000000001" customHeight="1">
      <c r="E109" s="155"/>
    </row>
    <row r="110" spans="1:29" ht="17.100000000000001" customHeight="1">
      <c r="E110" s="155"/>
    </row>
    <row r="111" spans="1:29" ht="17.100000000000001" customHeight="1">
      <c r="E111" s="155"/>
    </row>
    <row r="112" spans="1:29" ht="17.100000000000001" customHeight="1">
      <c r="E112" s="155"/>
    </row>
    <row r="113" spans="5:5" ht="17.100000000000001" customHeight="1">
      <c r="E113" s="155"/>
    </row>
    <row r="114" spans="5:5" ht="17.100000000000001" customHeight="1">
      <c r="E114" s="155"/>
    </row>
    <row r="115" spans="5:5" ht="17.100000000000001" customHeight="1">
      <c r="E115" s="155"/>
    </row>
    <row r="116" spans="5:5" ht="17.100000000000001" customHeight="1">
      <c r="E116" s="155"/>
    </row>
    <row r="117" spans="5:5" ht="17.100000000000001" customHeight="1">
      <c r="E117" s="155"/>
    </row>
    <row r="118" spans="5:5" ht="17.100000000000001" customHeight="1">
      <c r="E118" s="155"/>
    </row>
    <row r="119" spans="5:5" ht="17.100000000000001" customHeight="1">
      <c r="E119" s="155"/>
    </row>
    <row r="120" spans="5:5" ht="17.100000000000001" customHeight="1">
      <c r="E120" s="155"/>
    </row>
    <row r="121" spans="5:5" ht="17.100000000000001" customHeight="1">
      <c r="E121" s="155"/>
    </row>
    <row r="122" spans="5:5" ht="17.100000000000001" customHeight="1">
      <c r="E122" s="155"/>
    </row>
    <row r="123" spans="5:5" ht="17.100000000000001" customHeight="1">
      <c r="E123" s="155"/>
    </row>
    <row r="124" spans="5:5" ht="17.100000000000001" customHeight="1">
      <c r="E124" s="155"/>
    </row>
    <row r="125" spans="5:5" ht="17.100000000000001" customHeight="1">
      <c r="E125" s="155"/>
    </row>
    <row r="126" spans="5:5" ht="17.100000000000001" customHeight="1">
      <c r="E126" s="155"/>
    </row>
    <row r="127" spans="5:5" ht="17.100000000000001" customHeight="1">
      <c r="E127" s="155"/>
    </row>
    <row r="128" spans="5:5" ht="17.100000000000001" customHeight="1">
      <c r="E128" s="155"/>
    </row>
    <row r="129" spans="5:5" ht="17.100000000000001" customHeight="1">
      <c r="E129" s="155"/>
    </row>
    <row r="130" spans="5:5" ht="17.100000000000001" customHeight="1">
      <c r="E130" s="155"/>
    </row>
    <row r="131" spans="5:5" ht="17.100000000000001" customHeight="1">
      <c r="E131" s="155"/>
    </row>
    <row r="132" spans="5:5" ht="17.100000000000001" customHeight="1">
      <c r="E132" s="155"/>
    </row>
    <row r="133" spans="5:5" ht="17.100000000000001" customHeight="1">
      <c r="E133" s="155"/>
    </row>
    <row r="134" spans="5:5" ht="17.100000000000001" customHeight="1">
      <c r="E134" s="155"/>
    </row>
    <row r="135" spans="5:5" ht="17.100000000000001" customHeight="1">
      <c r="E135" s="155"/>
    </row>
    <row r="136" spans="5:5" ht="17.100000000000001" customHeight="1">
      <c r="E136" s="155"/>
    </row>
    <row r="137" spans="5:5" ht="17.100000000000001" customHeight="1">
      <c r="E137" s="155"/>
    </row>
    <row r="138" spans="5:5" ht="17.100000000000001" customHeight="1">
      <c r="E138" s="155"/>
    </row>
    <row r="139" spans="5:5" ht="17.100000000000001" customHeight="1">
      <c r="E139" s="155"/>
    </row>
    <row r="140" spans="5:5" ht="17.100000000000001" customHeight="1">
      <c r="E140" s="155"/>
    </row>
    <row r="141" spans="5:5" ht="17.100000000000001" customHeight="1">
      <c r="E141" s="155"/>
    </row>
    <row r="142" spans="5:5" ht="17.100000000000001" customHeight="1">
      <c r="E142" s="155"/>
    </row>
    <row r="143" spans="5:5" ht="17.100000000000001" customHeight="1">
      <c r="E143" s="155"/>
    </row>
    <row r="144" spans="5:5" ht="17.100000000000001" customHeight="1">
      <c r="E144" s="155"/>
    </row>
    <row r="145" spans="5:5" ht="17.100000000000001" customHeight="1">
      <c r="E145" s="155"/>
    </row>
    <row r="146" spans="5:5" ht="17.100000000000001" customHeight="1">
      <c r="E146" s="155"/>
    </row>
    <row r="147" spans="5:5" ht="17.100000000000001" customHeight="1">
      <c r="E147" s="155"/>
    </row>
    <row r="148" spans="5:5" ht="17.100000000000001" customHeight="1">
      <c r="E148" s="155"/>
    </row>
    <row r="149" spans="5:5" ht="17.100000000000001" customHeight="1">
      <c r="E149" s="155"/>
    </row>
    <row r="150" spans="5:5" ht="17.100000000000001" customHeight="1">
      <c r="E150" s="155"/>
    </row>
    <row r="151" spans="5:5" ht="17.100000000000001" customHeight="1">
      <c r="E151" s="155"/>
    </row>
    <row r="152" spans="5:5" ht="17.100000000000001" customHeight="1">
      <c r="E152" s="155"/>
    </row>
    <row r="153" spans="5:5" ht="17.100000000000001" customHeight="1">
      <c r="E153" s="155"/>
    </row>
    <row r="154" spans="5:5" ht="17.100000000000001" customHeight="1">
      <c r="E154" s="155"/>
    </row>
    <row r="155" spans="5:5" ht="17.100000000000001" customHeight="1">
      <c r="E155" s="155"/>
    </row>
    <row r="156" spans="5:5" ht="17.100000000000001" customHeight="1">
      <c r="E156" s="155"/>
    </row>
    <row r="157" spans="5:5" ht="17.100000000000001" customHeight="1">
      <c r="E157" s="155"/>
    </row>
    <row r="158" spans="5:5" ht="17.100000000000001" customHeight="1">
      <c r="E158" s="155"/>
    </row>
    <row r="159" spans="5:5" ht="17.100000000000001" customHeight="1">
      <c r="E159" s="155"/>
    </row>
    <row r="160" spans="5:5">
      <c r="E160" s="155"/>
    </row>
    <row r="161" spans="5:5">
      <c r="E161" s="155"/>
    </row>
    <row r="162" spans="5:5">
      <c r="E162" s="155"/>
    </row>
    <row r="163" spans="5:5">
      <c r="E163" s="155"/>
    </row>
    <row r="164" spans="5:5">
      <c r="E164" s="155"/>
    </row>
    <row r="165" spans="5:5">
      <c r="E165" s="155"/>
    </row>
    <row r="166" spans="5:5">
      <c r="E166" s="155"/>
    </row>
    <row r="167" spans="5:5">
      <c r="E167" s="155"/>
    </row>
    <row r="168" spans="5:5">
      <c r="E168" s="155"/>
    </row>
    <row r="169" spans="5:5">
      <c r="E169" s="155"/>
    </row>
    <row r="170" spans="5:5">
      <c r="E170" s="155"/>
    </row>
    <row r="171" spans="5:5">
      <c r="E171" s="155"/>
    </row>
    <row r="172" spans="5:5">
      <c r="E172" s="155"/>
    </row>
    <row r="173" spans="5:5">
      <c r="E173" s="155"/>
    </row>
    <row r="174" spans="5:5">
      <c r="E174" s="155"/>
    </row>
    <row r="175" spans="5:5">
      <c r="E175" s="155"/>
    </row>
    <row r="176" spans="5:5">
      <c r="E176" s="155"/>
    </row>
    <row r="177" spans="5:5">
      <c r="E177" s="155"/>
    </row>
    <row r="178" spans="5:5">
      <c r="E178" s="155"/>
    </row>
    <row r="179" spans="5:5">
      <c r="E179" s="155"/>
    </row>
    <row r="180" spans="5:5">
      <c r="E180" s="155"/>
    </row>
    <row r="181" spans="5:5">
      <c r="E181" s="155"/>
    </row>
    <row r="182" spans="5:5">
      <c r="E182" s="155"/>
    </row>
    <row r="183" spans="5:5">
      <c r="E183" s="155"/>
    </row>
    <row r="184" spans="5:5">
      <c r="E184" s="155"/>
    </row>
    <row r="185" spans="5:5">
      <c r="E185" s="155"/>
    </row>
    <row r="186" spans="5:5">
      <c r="E186" s="155"/>
    </row>
    <row r="187" spans="5:5">
      <c r="E187" s="155"/>
    </row>
    <row r="188" spans="5:5">
      <c r="E188" s="155"/>
    </row>
    <row r="189" spans="5:5">
      <c r="E189" s="155"/>
    </row>
    <row r="190" spans="5:5">
      <c r="E190" s="155"/>
    </row>
    <row r="191" spans="5:5">
      <c r="E191" s="155"/>
    </row>
    <row r="192" spans="5:5">
      <c r="E192" s="155"/>
    </row>
    <row r="193" spans="5:5">
      <c r="E193" s="155"/>
    </row>
    <row r="194" spans="5:5">
      <c r="E194" s="155"/>
    </row>
    <row r="195" spans="5:5">
      <c r="E195" s="155"/>
    </row>
    <row r="196" spans="5:5">
      <c r="E196" s="155"/>
    </row>
    <row r="197" spans="5:5">
      <c r="E197" s="155"/>
    </row>
    <row r="198" spans="5:5">
      <c r="E198" s="155"/>
    </row>
    <row r="199" spans="5:5">
      <c r="E199" s="155"/>
    </row>
    <row r="200" spans="5:5">
      <c r="E200" s="155"/>
    </row>
    <row r="201" spans="5:5">
      <c r="E201" s="155"/>
    </row>
    <row r="202" spans="5:5">
      <c r="E202" s="155"/>
    </row>
    <row r="203" spans="5:5">
      <c r="E203" s="155"/>
    </row>
    <row r="204" spans="5:5">
      <c r="E204" s="155"/>
    </row>
    <row r="205" spans="5:5">
      <c r="E205" s="155"/>
    </row>
    <row r="206" spans="5:5">
      <c r="E206" s="155"/>
    </row>
    <row r="207" spans="5:5">
      <c r="E207" s="155"/>
    </row>
    <row r="208" spans="5:5">
      <c r="E208" s="155"/>
    </row>
    <row r="209" spans="5:5">
      <c r="E209" s="155"/>
    </row>
    <row r="210" spans="5:5">
      <c r="E210" s="155"/>
    </row>
    <row r="211" spans="5:5">
      <c r="E211" s="155"/>
    </row>
    <row r="212" spans="5:5">
      <c r="E212" s="155"/>
    </row>
    <row r="213" spans="5:5">
      <c r="E213" s="155"/>
    </row>
    <row r="214" spans="5:5">
      <c r="E214" s="155"/>
    </row>
    <row r="215" spans="5:5">
      <c r="E215" s="155"/>
    </row>
    <row r="216" spans="5:5">
      <c r="E216" s="155"/>
    </row>
    <row r="217" spans="5:5">
      <c r="E217" s="155"/>
    </row>
    <row r="218" spans="5:5">
      <c r="E218" s="155"/>
    </row>
    <row r="219" spans="5:5">
      <c r="E219" s="155"/>
    </row>
    <row r="220" spans="5:5">
      <c r="E220" s="155"/>
    </row>
    <row r="221" spans="5:5">
      <c r="E221" s="155"/>
    </row>
    <row r="222" spans="5:5">
      <c r="E222" s="155"/>
    </row>
    <row r="223" spans="5:5">
      <c r="E223" s="155"/>
    </row>
    <row r="224" spans="5:5">
      <c r="E224" s="155"/>
    </row>
    <row r="225" spans="5:5">
      <c r="E225" s="155"/>
    </row>
    <row r="226" spans="5:5">
      <c r="E226" s="155"/>
    </row>
    <row r="227" spans="5:5">
      <c r="E227" s="155"/>
    </row>
    <row r="228" spans="5:5">
      <c r="E228" s="155"/>
    </row>
    <row r="229" spans="5:5">
      <c r="E229" s="155"/>
    </row>
    <row r="230" spans="5:5">
      <c r="E230" s="155"/>
    </row>
    <row r="231" spans="5:5">
      <c r="E231" s="155"/>
    </row>
    <row r="232" spans="5:5">
      <c r="E232" s="155"/>
    </row>
    <row r="233" spans="5:5">
      <c r="E233" s="155"/>
    </row>
    <row r="234" spans="5:5">
      <c r="E234" s="155"/>
    </row>
    <row r="235" spans="5:5">
      <c r="E235" s="155"/>
    </row>
    <row r="236" spans="5:5">
      <c r="E236" s="155"/>
    </row>
    <row r="237" spans="5:5">
      <c r="E237" s="155"/>
    </row>
    <row r="238" spans="5:5">
      <c r="E238" s="155"/>
    </row>
    <row r="239" spans="5:5">
      <c r="E239" s="155"/>
    </row>
    <row r="240" spans="5:5">
      <c r="E240" s="155"/>
    </row>
    <row r="241" spans="5:5">
      <c r="E241" s="155"/>
    </row>
    <row r="242" spans="5:5">
      <c r="E242" s="155"/>
    </row>
    <row r="243" spans="5:5">
      <c r="E243" s="155"/>
    </row>
    <row r="244" spans="5:5">
      <c r="E244" s="155"/>
    </row>
    <row r="245" spans="5:5">
      <c r="E245" s="155"/>
    </row>
    <row r="246" spans="5:5">
      <c r="E246" s="155"/>
    </row>
    <row r="247" spans="5:5">
      <c r="E247" s="155"/>
    </row>
    <row r="248" spans="5:5">
      <c r="E248" s="155"/>
    </row>
    <row r="249" spans="5:5">
      <c r="E249" s="155"/>
    </row>
    <row r="250" spans="5:5">
      <c r="E250" s="155"/>
    </row>
    <row r="251" spans="5:5">
      <c r="E251" s="155"/>
    </row>
    <row r="252" spans="5:5">
      <c r="E252" s="155"/>
    </row>
    <row r="253" spans="5:5">
      <c r="E253" s="155"/>
    </row>
    <row r="254" spans="5:5">
      <c r="E254" s="155"/>
    </row>
    <row r="255" spans="5:5">
      <c r="E255" s="155"/>
    </row>
    <row r="256" spans="5:5">
      <c r="E256" s="155"/>
    </row>
    <row r="257" spans="5:5">
      <c r="E257" s="155"/>
    </row>
  </sheetData>
  <mergeCells count="44">
    <mergeCell ref="A56:B56"/>
    <mergeCell ref="A63:B63"/>
    <mergeCell ref="A71:B71"/>
    <mergeCell ref="A78:B78"/>
    <mergeCell ref="A93:B93"/>
    <mergeCell ref="A102:G102"/>
    <mergeCell ref="A103:G103"/>
    <mergeCell ref="H99:I99"/>
    <mergeCell ref="H100:I100"/>
    <mergeCell ref="H101:I101"/>
    <mergeCell ref="H102:I102"/>
    <mergeCell ref="H103:I103"/>
    <mergeCell ref="A1:G1"/>
    <mergeCell ref="A2:B2"/>
    <mergeCell ref="A99:G99"/>
    <mergeCell ref="A100:G100"/>
    <mergeCell ref="A101:G101"/>
    <mergeCell ref="A42:I42"/>
    <mergeCell ref="A49:I49"/>
    <mergeCell ref="A50:I50"/>
    <mergeCell ref="A64:I64"/>
    <mergeCell ref="A65:I65"/>
    <mergeCell ref="E3:I4"/>
    <mergeCell ref="A13:B13"/>
    <mergeCell ref="A20:B20"/>
    <mergeCell ref="A72:I72"/>
    <mergeCell ref="A79:I79"/>
    <mergeCell ref="A80:I80"/>
    <mergeCell ref="A7:I7"/>
    <mergeCell ref="A98:G98"/>
    <mergeCell ref="H98:I98"/>
    <mergeCell ref="A14:I14"/>
    <mergeCell ref="A21:I21"/>
    <mergeCell ref="A28:I28"/>
    <mergeCell ref="A35:I35"/>
    <mergeCell ref="A27:B27"/>
    <mergeCell ref="A34:B34"/>
    <mergeCell ref="A41:B41"/>
    <mergeCell ref="A87:I87"/>
    <mergeCell ref="A94:I94"/>
    <mergeCell ref="A57:I57"/>
    <mergeCell ref="A96:B96"/>
    <mergeCell ref="A97:L97"/>
    <mergeCell ref="A48:B48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landscape" r:id="rId1"/>
  <rowBreaks count="3" manualBreakCount="3">
    <brk id="20" max="8" man="1"/>
    <brk id="48" max="8" man="1"/>
    <brk id="78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12"/>
  <sheetViews>
    <sheetView view="pageBreakPreview" zoomScale="82" zoomScaleNormal="80" zoomScaleSheetLayoutView="82" workbookViewId="0">
      <selection activeCell="V98" sqref="V98"/>
    </sheetView>
  </sheetViews>
  <sheetFormatPr defaultColWidth="9.140625" defaultRowHeight="15"/>
  <cols>
    <col min="1" max="1" width="6.7109375" style="1" customWidth="1"/>
    <col min="2" max="2" width="48.42578125" style="2" customWidth="1"/>
    <col min="3" max="3" width="15.5703125" style="3" customWidth="1"/>
    <col min="4" max="4" width="15.42578125" style="2" customWidth="1"/>
    <col min="5" max="8" width="9.140625" style="2"/>
    <col min="9" max="9" width="15.42578125" style="2" customWidth="1"/>
    <col min="10" max="16384" width="9.140625" style="2"/>
  </cols>
  <sheetData>
    <row r="1" spans="1:10" ht="16.899999999999999" customHeight="1"/>
    <row r="2" spans="1:10" ht="20.45" customHeight="1">
      <c r="A2" s="395" t="s">
        <v>202</v>
      </c>
      <c r="B2" s="395"/>
      <c r="C2" s="395"/>
      <c r="D2" s="395"/>
      <c r="E2" s="395"/>
      <c r="F2" s="395"/>
      <c r="G2" s="395"/>
      <c r="H2" s="395"/>
    </row>
    <row r="3" spans="1:10" ht="15" customHeight="1">
      <c r="A3" s="399" t="s">
        <v>62</v>
      </c>
      <c r="B3" s="399"/>
      <c r="C3" s="399"/>
      <c r="D3" s="399"/>
    </row>
    <row r="4" spans="1:10" ht="15" customHeight="1">
      <c r="A4" s="399" t="s">
        <v>63</v>
      </c>
      <c r="B4" s="399"/>
      <c r="C4" s="399"/>
      <c r="D4" s="399"/>
    </row>
    <row r="5" spans="1:10" ht="15" customHeight="1">
      <c r="A5" s="399" t="s">
        <v>64</v>
      </c>
      <c r="B5" s="399"/>
      <c r="C5" s="399"/>
      <c r="D5" s="399"/>
    </row>
    <row r="6" spans="1:10" ht="15" customHeight="1">
      <c r="A6" s="398" t="s">
        <v>118</v>
      </c>
      <c r="B6" s="398"/>
      <c r="C6" s="398"/>
      <c r="D6" s="398"/>
    </row>
    <row r="7" spans="1:10" ht="15" customHeight="1">
      <c r="A7" s="399" t="s">
        <v>178</v>
      </c>
      <c r="B7" s="399"/>
      <c r="C7" s="399"/>
      <c r="D7" s="399"/>
    </row>
    <row r="8" spans="1:10" ht="15" customHeight="1">
      <c r="A8" s="399" t="s">
        <v>248</v>
      </c>
      <c r="B8" s="399"/>
      <c r="C8" s="399"/>
      <c r="D8" s="399"/>
    </row>
    <row r="9" spans="1:10" ht="15" customHeight="1" thickBot="1">
      <c r="A9" s="400" t="s">
        <v>222</v>
      </c>
      <c r="B9" s="400"/>
      <c r="C9" s="400"/>
      <c r="D9" s="400"/>
      <c r="E9" s="74"/>
      <c r="F9" s="74"/>
      <c r="G9" s="74"/>
    </row>
    <row r="10" spans="1:10" ht="12.95" customHeight="1" thickTop="1">
      <c r="D10" s="402" t="s">
        <v>2</v>
      </c>
      <c r="E10" s="403"/>
      <c r="F10" s="421" t="s">
        <v>6</v>
      </c>
      <c r="G10" s="421"/>
      <c r="H10" s="421"/>
      <c r="I10" s="421"/>
      <c r="J10" s="422"/>
    </row>
    <row r="11" spans="1:10" ht="12.75" customHeight="1" thickBot="1">
      <c r="D11" s="404"/>
      <c r="E11" s="405"/>
      <c r="F11" s="423"/>
      <c r="G11" s="423"/>
      <c r="H11" s="423"/>
      <c r="I11" s="423"/>
      <c r="J11" s="424"/>
    </row>
    <row r="12" spans="1:10" s="76" customFormat="1" ht="128.25" customHeight="1" thickTop="1" thickBot="1">
      <c r="A12" s="7" t="s">
        <v>13</v>
      </c>
      <c r="B12" s="8" t="s">
        <v>14</v>
      </c>
      <c r="C12" s="9" t="s">
        <v>15</v>
      </c>
      <c r="D12" s="216" t="s">
        <v>19</v>
      </c>
      <c r="E12" s="217" t="s">
        <v>16</v>
      </c>
      <c r="F12" s="178" t="s">
        <v>29</v>
      </c>
      <c r="G12" s="178" t="s">
        <v>60</v>
      </c>
      <c r="H12" s="178" t="s">
        <v>31</v>
      </c>
      <c r="I12" s="237" t="s">
        <v>32</v>
      </c>
      <c r="J12" s="178" t="s">
        <v>33</v>
      </c>
    </row>
    <row r="13" spans="1:10" s="72" customFormat="1" ht="15" customHeight="1" thickTop="1" thickBot="1">
      <c r="A13" s="73">
        <v>1</v>
      </c>
      <c r="B13" s="73">
        <v>2</v>
      </c>
      <c r="C13" s="73">
        <v>3</v>
      </c>
      <c r="D13" s="73">
        <v>7</v>
      </c>
      <c r="E13" s="208">
        <v>4</v>
      </c>
      <c r="F13" s="179">
        <v>5</v>
      </c>
      <c r="G13" s="179">
        <v>6</v>
      </c>
      <c r="H13" s="179">
        <v>7</v>
      </c>
      <c r="I13" s="179">
        <v>8</v>
      </c>
      <c r="J13" s="179">
        <v>9</v>
      </c>
    </row>
    <row r="14" spans="1:10" s="77" customFormat="1" ht="15" customHeight="1" thickTop="1" thickBot="1">
      <c r="A14" s="373" t="s">
        <v>66</v>
      </c>
      <c r="B14" s="374"/>
      <c r="C14" s="374"/>
      <c r="D14" s="374"/>
    </row>
    <row r="15" spans="1:10" ht="38.1" customHeight="1" thickTop="1">
      <c r="A15" s="10">
        <v>1</v>
      </c>
      <c r="B15" s="163" t="s">
        <v>119</v>
      </c>
      <c r="C15" s="240" t="s">
        <v>165</v>
      </c>
      <c r="D15" s="167">
        <v>30</v>
      </c>
      <c r="E15" s="211">
        <v>3</v>
      </c>
      <c r="F15" s="180"/>
      <c r="G15" s="180">
        <v>1.36</v>
      </c>
      <c r="H15" s="181"/>
      <c r="I15" s="180"/>
      <c r="J15" s="181"/>
    </row>
    <row r="16" spans="1:10" ht="38.1" customHeight="1">
      <c r="A16" s="11">
        <v>2</v>
      </c>
      <c r="B16" s="164" t="s">
        <v>147</v>
      </c>
      <c r="C16" s="240" t="s">
        <v>166</v>
      </c>
      <c r="D16" s="167">
        <v>30</v>
      </c>
      <c r="E16" s="213">
        <v>3</v>
      </c>
      <c r="F16" s="182"/>
      <c r="G16" s="197">
        <v>1.28</v>
      </c>
      <c r="H16" s="183"/>
      <c r="I16" s="182"/>
      <c r="J16" s="183"/>
    </row>
    <row r="17" spans="1:10" ht="15" customHeight="1">
      <c r="A17" s="11">
        <v>3</v>
      </c>
      <c r="B17" s="164" t="s">
        <v>70</v>
      </c>
      <c r="C17" s="241" t="s">
        <v>122</v>
      </c>
      <c r="D17" s="167">
        <v>4</v>
      </c>
      <c r="E17" s="209">
        <v>1</v>
      </c>
      <c r="F17" s="182"/>
      <c r="G17" s="197">
        <v>0.2</v>
      </c>
      <c r="H17" s="183"/>
      <c r="I17" s="182"/>
      <c r="J17" s="183"/>
    </row>
    <row r="18" spans="1:10" ht="15" customHeight="1">
      <c r="A18" s="11">
        <v>4</v>
      </c>
      <c r="B18" s="164" t="s">
        <v>67</v>
      </c>
      <c r="C18" s="241" t="s">
        <v>120</v>
      </c>
      <c r="D18" s="167">
        <v>10</v>
      </c>
      <c r="E18" s="209">
        <v>1</v>
      </c>
      <c r="F18" s="182"/>
      <c r="G18" s="197">
        <v>0.44</v>
      </c>
      <c r="H18" s="183"/>
      <c r="I18" s="182"/>
      <c r="J18" s="183"/>
    </row>
    <row r="19" spans="1:10" ht="15" customHeight="1" thickBot="1">
      <c r="A19" s="11">
        <v>5</v>
      </c>
      <c r="B19" s="164" t="s">
        <v>72</v>
      </c>
      <c r="C19" s="242" t="s">
        <v>123</v>
      </c>
      <c r="D19" s="167">
        <v>30</v>
      </c>
      <c r="E19" s="209">
        <v>3</v>
      </c>
      <c r="F19" s="184"/>
      <c r="G19" s="197">
        <v>1.36</v>
      </c>
      <c r="H19" s="185"/>
      <c r="I19" s="184"/>
      <c r="J19" s="185"/>
    </row>
    <row r="20" spans="1:10" s="77" customFormat="1" ht="17.100000000000001" customHeight="1" thickTop="1" thickBot="1">
      <c r="A20" s="364" t="s">
        <v>19</v>
      </c>
      <c r="B20" s="401"/>
      <c r="C20" s="401"/>
      <c r="D20" s="168">
        <v>104</v>
      </c>
      <c r="E20" s="210">
        <v>11</v>
      </c>
      <c r="F20" s="187">
        <v>0</v>
      </c>
      <c r="G20" s="187">
        <v>4.6400000000000006</v>
      </c>
      <c r="H20" s="187">
        <v>0</v>
      </c>
      <c r="I20" s="187">
        <v>0</v>
      </c>
      <c r="J20" s="187">
        <v>0</v>
      </c>
    </row>
    <row r="21" spans="1:10" s="77" customFormat="1" ht="17.100000000000001" customHeight="1" thickTop="1" thickBot="1">
      <c r="A21" s="238" t="s">
        <v>191</v>
      </c>
      <c r="B21" s="176"/>
      <c r="C21" s="176"/>
      <c r="D21" s="177"/>
    </row>
    <row r="22" spans="1:10" s="77" customFormat="1" ht="17.100000000000001" customHeight="1" thickTop="1">
      <c r="A22" s="10" t="s">
        <v>194</v>
      </c>
      <c r="B22" s="163" t="s">
        <v>193</v>
      </c>
      <c r="C22" s="243" t="s">
        <v>201</v>
      </c>
      <c r="D22" s="167">
        <v>15</v>
      </c>
      <c r="E22" s="211">
        <v>2</v>
      </c>
      <c r="F22" s="180"/>
      <c r="G22" s="180">
        <v>0.68</v>
      </c>
      <c r="H22" s="180">
        <v>2</v>
      </c>
      <c r="I22" s="180"/>
      <c r="J22" s="181"/>
    </row>
    <row r="23" spans="1:10" s="77" customFormat="1" ht="17.100000000000001" customHeight="1">
      <c r="A23" s="11" t="s">
        <v>195</v>
      </c>
      <c r="B23" s="164" t="s">
        <v>192</v>
      </c>
      <c r="C23" s="244" t="s">
        <v>200</v>
      </c>
      <c r="D23" s="167">
        <v>30</v>
      </c>
      <c r="E23" s="209">
        <v>2</v>
      </c>
      <c r="F23" s="182"/>
      <c r="G23" s="197">
        <v>1.28</v>
      </c>
      <c r="H23" s="182">
        <v>2</v>
      </c>
      <c r="I23" s="182"/>
      <c r="J23" s="183"/>
    </row>
    <row r="24" spans="1:10" s="77" customFormat="1" ht="17.100000000000001" customHeight="1" thickBot="1">
      <c r="A24" s="11" t="s">
        <v>196</v>
      </c>
      <c r="B24" s="164" t="s">
        <v>69</v>
      </c>
      <c r="C24" s="244" t="s">
        <v>121</v>
      </c>
      <c r="D24" s="167">
        <v>15</v>
      </c>
      <c r="E24" s="209">
        <v>2</v>
      </c>
      <c r="F24" s="184"/>
      <c r="G24" s="197">
        <v>0.68</v>
      </c>
      <c r="H24" s="184">
        <v>2</v>
      </c>
      <c r="I24" s="184">
        <v>2</v>
      </c>
      <c r="J24" s="185"/>
    </row>
    <row r="25" spans="1:10" s="77" customFormat="1" ht="17.100000000000001" customHeight="1" thickTop="1" thickBot="1">
      <c r="A25" s="364" t="s">
        <v>19</v>
      </c>
      <c r="B25" s="401"/>
      <c r="C25" s="401"/>
      <c r="D25" s="168">
        <v>60</v>
      </c>
      <c r="E25" s="210">
        <v>6</v>
      </c>
      <c r="F25" s="187">
        <v>0</v>
      </c>
      <c r="G25" s="187">
        <v>2.64</v>
      </c>
      <c r="H25" s="187">
        <v>6</v>
      </c>
      <c r="I25" s="187">
        <v>2</v>
      </c>
      <c r="J25" s="187">
        <v>0</v>
      </c>
    </row>
    <row r="26" spans="1:10" ht="17.100000000000001" customHeight="1" thickTop="1" thickBot="1">
      <c r="A26" s="373" t="s">
        <v>74</v>
      </c>
      <c r="B26" s="374"/>
      <c r="C26" s="374"/>
      <c r="D26" s="374"/>
    </row>
    <row r="27" spans="1:10" ht="26.25" customHeight="1" thickTop="1">
      <c r="A27" s="10">
        <v>7</v>
      </c>
      <c r="B27" s="245" t="s">
        <v>243</v>
      </c>
      <c r="C27" s="173" t="s">
        <v>173</v>
      </c>
      <c r="D27" s="167">
        <v>45</v>
      </c>
      <c r="E27" s="211">
        <v>4</v>
      </c>
      <c r="F27" s="188"/>
      <c r="G27" s="180">
        <v>2.04</v>
      </c>
      <c r="H27" s="181"/>
      <c r="I27" s="189">
        <v>4</v>
      </c>
      <c r="J27" s="181"/>
    </row>
    <row r="28" spans="1:10" ht="15" customHeight="1">
      <c r="A28" s="11">
        <v>8</v>
      </c>
      <c r="B28" s="166" t="s">
        <v>75</v>
      </c>
      <c r="C28" s="160" t="s">
        <v>124</v>
      </c>
      <c r="D28" s="167">
        <v>60</v>
      </c>
      <c r="E28" s="214">
        <v>6</v>
      </c>
      <c r="F28" s="190"/>
      <c r="G28" s="197">
        <v>2.72</v>
      </c>
      <c r="H28" s="191"/>
      <c r="I28" s="192">
        <v>6</v>
      </c>
      <c r="J28" s="191"/>
    </row>
    <row r="29" spans="1:10" ht="15" customHeight="1">
      <c r="A29" s="11">
        <v>9</v>
      </c>
      <c r="B29" s="166" t="s">
        <v>244</v>
      </c>
      <c r="C29" s="160" t="s">
        <v>174</v>
      </c>
      <c r="D29" s="167">
        <v>45</v>
      </c>
      <c r="E29" s="214">
        <v>4</v>
      </c>
      <c r="F29" s="190"/>
      <c r="G29" s="197">
        <v>2.04</v>
      </c>
      <c r="H29" s="191"/>
      <c r="I29" s="192"/>
      <c r="J29" s="191"/>
    </row>
    <row r="30" spans="1:10" ht="21" customHeight="1">
      <c r="A30" s="11">
        <v>10</v>
      </c>
      <c r="B30" s="246" t="s">
        <v>77</v>
      </c>
      <c r="C30" s="171" t="s">
        <v>125</v>
      </c>
      <c r="D30" s="167">
        <v>60</v>
      </c>
      <c r="E30" s="213">
        <v>6</v>
      </c>
      <c r="F30" s="193"/>
      <c r="G30" s="197">
        <v>2.72</v>
      </c>
      <c r="H30" s="183"/>
      <c r="I30" s="192">
        <v>6</v>
      </c>
      <c r="J30" s="183"/>
    </row>
    <row r="31" spans="1:10" ht="23.25" customHeight="1">
      <c r="A31" s="11">
        <v>11</v>
      </c>
      <c r="B31" s="246" t="s">
        <v>245</v>
      </c>
      <c r="C31" s="171" t="s">
        <v>175</v>
      </c>
      <c r="D31" s="167">
        <v>45</v>
      </c>
      <c r="E31" s="213">
        <v>4</v>
      </c>
      <c r="F31" s="193"/>
      <c r="G31" s="197">
        <v>2.04</v>
      </c>
      <c r="H31" s="183"/>
      <c r="I31" s="192">
        <v>4</v>
      </c>
      <c r="J31" s="183"/>
    </row>
    <row r="32" spans="1:10" ht="22.5" customHeight="1">
      <c r="A32" s="11">
        <v>12</v>
      </c>
      <c r="B32" s="246" t="s">
        <v>246</v>
      </c>
      <c r="C32" s="172" t="s">
        <v>176</v>
      </c>
      <c r="D32" s="167">
        <v>45</v>
      </c>
      <c r="E32" s="213">
        <v>4</v>
      </c>
      <c r="F32" s="193"/>
      <c r="G32" s="197">
        <v>2.04</v>
      </c>
      <c r="H32" s="183"/>
      <c r="I32" s="192">
        <v>4</v>
      </c>
      <c r="J32" s="183"/>
    </row>
    <row r="33" spans="1:10" ht="30" customHeight="1" thickBot="1">
      <c r="A33" s="11">
        <v>13</v>
      </c>
      <c r="B33" s="166" t="s">
        <v>247</v>
      </c>
      <c r="C33" s="175" t="s">
        <v>177</v>
      </c>
      <c r="D33" s="167">
        <v>45</v>
      </c>
      <c r="E33" s="247">
        <v>4</v>
      </c>
      <c r="F33" s="193"/>
      <c r="G33" s="197">
        <v>2.04</v>
      </c>
      <c r="H33" s="185"/>
      <c r="I33" s="194">
        <v>4</v>
      </c>
      <c r="J33" s="185"/>
    </row>
    <row r="34" spans="1:10" s="77" customFormat="1" ht="17.100000000000001" customHeight="1" thickTop="1" thickBot="1">
      <c r="A34" s="364" t="s">
        <v>19</v>
      </c>
      <c r="B34" s="401"/>
      <c r="C34" s="401"/>
      <c r="D34" s="168">
        <v>345</v>
      </c>
      <c r="E34" s="212">
        <v>32</v>
      </c>
      <c r="F34" s="186">
        <v>0</v>
      </c>
      <c r="G34" s="187">
        <v>15.64</v>
      </c>
      <c r="H34" s="187">
        <v>0</v>
      </c>
      <c r="I34" s="187">
        <v>28</v>
      </c>
      <c r="J34" s="187">
        <v>0</v>
      </c>
    </row>
    <row r="35" spans="1:10" ht="17.100000000000001" customHeight="1" thickTop="1" thickBot="1">
      <c r="A35" s="373" t="s">
        <v>79</v>
      </c>
      <c r="B35" s="374"/>
      <c r="C35" s="374"/>
      <c r="D35" s="374"/>
    </row>
    <row r="36" spans="1:10" ht="15" customHeight="1" thickTop="1">
      <c r="A36" s="10">
        <v>14</v>
      </c>
      <c r="B36" s="248" t="s">
        <v>80</v>
      </c>
      <c r="C36" s="161" t="s">
        <v>126</v>
      </c>
      <c r="D36" s="167">
        <v>30</v>
      </c>
      <c r="E36" s="211">
        <v>2</v>
      </c>
      <c r="F36" s="181"/>
      <c r="G36" s="180">
        <v>1.28</v>
      </c>
      <c r="H36" s="181"/>
      <c r="I36" s="189">
        <v>2</v>
      </c>
      <c r="J36" s="181"/>
    </row>
    <row r="37" spans="1:10" ht="23.25" customHeight="1">
      <c r="A37" s="11">
        <v>15</v>
      </c>
      <c r="B37" s="246" t="s">
        <v>161</v>
      </c>
      <c r="C37" s="171" t="s">
        <v>168</v>
      </c>
      <c r="D37" s="167">
        <v>30</v>
      </c>
      <c r="E37" s="213">
        <v>2</v>
      </c>
      <c r="F37" s="183"/>
      <c r="G37" s="197">
        <v>1.36</v>
      </c>
      <c r="H37" s="183"/>
      <c r="I37" s="195">
        <v>2</v>
      </c>
      <c r="J37" s="183"/>
    </row>
    <row r="38" spans="1:10" ht="28.5" customHeight="1">
      <c r="A38" s="11">
        <v>16</v>
      </c>
      <c r="B38" s="166" t="s">
        <v>160</v>
      </c>
      <c r="C38" s="171" t="s">
        <v>169</v>
      </c>
      <c r="D38" s="167">
        <v>45</v>
      </c>
      <c r="E38" s="213">
        <v>4</v>
      </c>
      <c r="F38" s="183"/>
      <c r="G38" s="197">
        <v>2.04</v>
      </c>
      <c r="H38" s="183"/>
      <c r="I38" s="195">
        <v>4</v>
      </c>
      <c r="J38" s="183"/>
    </row>
    <row r="39" spans="1:10" ht="32.25" customHeight="1" thickBot="1">
      <c r="A39" s="11">
        <v>17</v>
      </c>
      <c r="B39" s="166" t="s">
        <v>162</v>
      </c>
      <c r="C39" s="171" t="s">
        <v>170</v>
      </c>
      <c r="D39" s="167">
        <v>30</v>
      </c>
      <c r="E39" s="213">
        <v>2</v>
      </c>
      <c r="F39" s="185"/>
      <c r="G39" s="197">
        <v>1.36</v>
      </c>
      <c r="H39" s="185"/>
      <c r="I39" s="194">
        <v>2</v>
      </c>
      <c r="J39" s="185"/>
    </row>
    <row r="40" spans="1:10" s="77" customFormat="1" ht="17.100000000000001" customHeight="1" thickTop="1" thickBot="1">
      <c r="A40" s="372" t="s">
        <v>19</v>
      </c>
      <c r="B40" s="406"/>
      <c r="C40" s="406"/>
      <c r="D40" s="168">
        <v>135</v>
      </c>
      <c r="E40" s="210">
        <v>10</v>
      </c>
      <c r="F40" s="187">
        <v>0</v>
      </c>
      <c r="G40" s="187">
        <v>6.04</v>
      </c>
      <c r="H40" s="187">
        <v>0</v>
      </c>
      <c r="I40" s="187">
        <v>10</v>
      </c>
      <c r="J40" s="187">
        <v>0</v>
      </c>
    </row>
    <row r="41" spans="1:10" ht="17.100000000000001" customHeight="1" thickTop="1" thickBot="1">
      <c r="A41" s="373" t="s">
        <v>82</v>
      </c>
      <c r="B41" s="374"/>
      <c r="C41" s="374"/>
      <c r="D41" s="374"/>
    </row>
    <row r="42" spans="1:10" ht="24.75" customHeight="1" thickTop="1">
      <c r="A42" s="57" t="s">
        <v>127</v>
      </c>
      <c r="B42" s="245" t="s">
        <v>158</v>
      </c>
      <c r="C42" s="173" t="s">
        <v>171</v>
      </c>
      <c r="D42" s="167">
        <v>30</v>
      </c>
      <c r="E42" s="211">
        <v>2</v>
      </c>
      <c r="F42" s="180">
        <f>E42</f>
        <v>2</v>
      </c>
      <c r="G42" s="180">
        <v>1.36</v>
      </c>
      <c r="H42" s="181"/>
      <c r="I42" s="189">
        <f>E42</f>
        <v>2</v>
      </c>
      <c r="J42" s="181"/>
    </row>
    <row r="43" spans="1:10" ht="24" customHeight="1">
      <c r="A43" s="14" t="s">
        <v>128</v>
      </c>
      <c r="B43" s="246" t="s">
        <v>159</v>
      </c>
      <c r="C43" s="171" t="s">
        <v>172</v>
      </c>
      <c r="D43" s="167"/>
      <c r="E43" s="214"/>
      <c r="F43" s="196"/>
      <c r="G43" s="197"/>
      <c r="H43" s="191"/>
      <c r="I43" s="192"/>
      <c r="J43" s="191"/>
    </row>
    <row r="44" spans="1:10" ht="15" customHeight="1">
      <c r="A44" s="14" t="s">
        <v>129</v>
      </c>
      <c r="B44" s="166" t="s">
        <v>148</v>
      </c>
      <c r="C44" s="160" t="s">
        <v>130</v>
      </c>
      <c r="D44" s="167">
        <v>30</v>
      </c>
      <c r="E44" s="214">
        <v>2</v>
      </c>
      <c r="F44" s="196">
        <f>E44</f>
        <v>2</v>
      </c>
      <c r="G44" s="197">
        <v>1.36</v>
      </c>
      <c r="H44" s="191"/>
      <c r="I44" s="192">
        <f>E44</f>
        <v>2</v>
      </c>
      <c r="J44" s="191"/>
    </row>
    <row r="45" spans="1:10" ht="15" customHeight="1">
      <c r="A45" s="14" t="s">
        <v>131</v>
      </c>
      <c r="B45" s="166" t="s">
        <v>84</v>
      </c>
      <c r="C45" s="160" t="s">
        <v>132</v>
      </c>
      <c r="D45" s="167"/>
      <c r="E45" s="213"/>
      <c r="F45" s="196"/>
      <c r="G45" s="197"/>
      <c r="H45" s="183"/>
      <c r="I45" s="195"/>
      <c r="J45" s="183"/>
    </row>
    <row r="46" spans="1:10" ht="15" customHeight="1">
      <c r="A46" s="14" t="s">
        <v>133</v>
      </c>
      <c r="B46" s="166" t="s">
        <v>149</v>
      </c>
      <c r="C46" s="160" t="s">
        <v>134</v>
      </c>
      <c r="D46" s="167">
        <v>30</v>
      </c>
      <c r="E46" s="213">
        <v>2</v>
      </c>
      <c r="F46" s="196">
        <f>E46</f>
        <v>2</v>
      </c>
      <c r="G46" s="197">
        <v>1.36</v>
      </c>
      <c r="H46" s="183"/>
      <c r="I46" s="195">
        <f>E46</f>
        <v>2</v>
      </c>
      <c r="J46" s="183"/>
    </row>
    <row r="47" spans="1:10" ht="15" customHeight="1">
      <c r="A47" s="14" t="s">
        <v>135</v>
      </c>
      <c r="B47" s="249" t="s">
        <v>87</v>
      </c>
      <c r="C47" s="160" t="s">
        <v>136</v>
      </c>
      <c r="D47" s="167"/>
      <c r="E47" s="213"/>
      <c r="F47" s="196"/>
      <c r="G47" s="197"/>
      <c r="H47" s="183"/>
      <c r="I47" s="195"/>
      <c r="J47" s="183"/>
    </row>
    <row r="48" spans="1:10" ht="15" customHeight="1" thickBot="1">
      <c r="A48" s="14" t="s">
        <v>137</v>
      </c>
      <c r="B48" s="166" t="s">
        <v>152</v>
      </c>
      <c r="C48" s="170" t="s">
        <v>167</v>
      </c>
      <c r="D48" s="167">
        <v>15</v>
      </c>
      <c r="E48" s="213">
        <v>2</v>
      </c>
      <c r="F48" s="198">
        <f>E48</f>
        <v>2</v>
      </c>
      <c r="G48" s="197">
        <v>0.68</v>
      </c>
      <c r="H48" s="199"/>
      <c r="I48" s="200">
        <v>2</v>
      </c>
      <c r="J48" s="199"/>
    </row>
    <row r="49" spans="1:10" s="77" customFormat="1" ht="17.100000000000001" customHeight="1" thickTop="1" thickBot="1">
      <c r="A49" s="364" t="s">
        <v>19</v>
      </c>
      <c r="B49" s="401"/>
      <c r="C49" s="401"/>
      <c r="D49" s="168">
        <v>105</v>
      </c>
      <c r="E49" s="215">
        <v>8</v>
      </c>
      <c r="F49" s="168">
        <v>8</v>
      </c>
      <c r="G49" s="168">
        <v>4.76</v>
      </c>
      <c r="H49" s="168">
        <v>0</v>
      </c>
      <c r="I49" s="168">
        <v>8</v>
      </c>
      <c r="J49" s="168">
        <v>0</v>
      </c>
    </row>
    <row r="50" spans="1:10" ht="17.100000000000001" customHeight="1" thickTop="1" thickBot="1">
      <c r="A50" s="373" t="s">
        <v>89</v>
      </c>
      <c r="B50" s="374"/>
      <c r="C50" s="374"/>
      <c r="D50" s="374"/>
    </row>
    <row r="51" spans="1:10" ht="51" customHeight="1" thickTop="1">
      <c r="A51" s="39">
        <v>22</v>
      </c>
      <c r="B51" s="250" t="s">
        <v>90</v>
      </c>
      <c r="C51" s="172" t="s">
        <v>239</v>
      </c>
      <c r="D51" s="167">
        <v>30</v>
      </c>
      <c r="E51" s="211">
        <v>3</v>
      </c>
      <c r="F51" s="180">
        <f>E51</f>
        <v>3</v>
      </c>
      <c r="G51" s="180">
        <v>1.44</v>
      </c>
      <c r="H51" s="181"/>
      <c r="I51" s="180">
        <v>3</v>
      </c>
      <c r="J51" s="181"/>
    </row>
    <row r="52" spans="1:10" ht="51" customHeight="1">
      <c r="A52" s="11">
        <v>23</v>
      </c>
      <c r="B52" s="251" t="s">
        <v>91</v>
      </c>
      <c r="C52" s="171" t="s">
        <v>240</v>
      </c>
      <c r="D52" s="167">
        <v>30</v>
      </c>
      <c r="E52" s="213">
        <v>3</v>
      </c>
      <c r="F52" s="196">
        <f>E52</f>
        <v>3</v>
      </c>
      <c r="G52" s="197">
        <v>1.44</v>
      </c>
      <c r="H52" s="183"/>
      <c r="I52" s="182">
        <v>3</v>
      </c>
      <c r="J52" s="183"/>
    </row>
    <row r="53" spans="1:10" ht="51" customHeight="1" thickBot="1">
      <c r="A53" s="68">
        <v>24</v>
      </c>
      <c r="B53" s="251" t="s">
        <v>92</v>
      </c>
      <c r="C53" s="171" t="s">
        <v>241</v>
      </c>
      <c r="D53" s="167">
        <v>30</v>
      </c>
      <c r="E53" s="213">
        <v>3</v>
      </c>
      <c r="F53" s="196">
        <f>E53</f>
        <v>3</v>
      </c>
      <c r="G53" s="197">
        <v>1.44</v>
      </c>
      <c r="H53" s="185"/>
      <c r="I53" s="184">
        <v>3</v>
      </c>
      <c r="J53" s="185"/>
    </row>
    <row r="54" spans="1:10" s="77" customFormat="1" ht="17.100000000000001" customHeight="1" thickTop="1" thickBot="1">
      <c r="A54" s="364" t="s">
        <v>19</v>
      </c>
      <c r="B54" s="401"/>
      <c r="C54" s="401"/>
      <c r="D54" s="168">
        <v>90</v>
      </c>
      <c r="E54" s="215">
        <v>9</v>
      </c>
      <c r="F54" s="168">
        <v>9</v>
      </c>
      <c r="G54" s="168">
        <v>4.32</v>
      </c>
      <c r="H54" s="168">
        <v>0</v>
      </c>
      <c r="I54" s="168">
        <v>9</v>
      </c>
      <c r="J54" s="168">
        <v>0</v>
      </c>
    </row>
    <row r="55" spans="1:10" ht="17.100000000000001" customHeight="1" thickTop="1">
      <c r="A55" s="369" t="s">
        <v>93</v>
      </c>
      <c r="B55" s="370"/>
      <c r="C55" s="370"/>
      <c r="D55" s="370"/>
    </row>
    <row r="56" spans="1:10" ht="17.100000000000001" customHeight="1" thickBot="1">
      <c r="A56" s="387" t="s">
        <v>94</v>
      </c>
      <c r="B56" s="388"/>
      <c r="C56" s="388"/>
      <c r="D56" s="388"/>
      <c r="G56" s="153"/>
    </row>
    <row r="57" spans="1:10" ht="15" customHeight="1" thickTop="1">
      <c r="A57" s="10">
        <v>25</v>
      </c>
      <c r="B57" s="166" t="s">
        <v>95</v>
      </c>
      <c r="C57" s="161" t="s">
        <v>138</v>
      </c>
      <c r="D57" s="167">
        <v>30</v>
      </c>
      <c r="E57" s="180">
        <v>2</v>
      </c>
      <c r="F57" s="189">
        <f>E57</f>
        <v>2</v>
      </c>
      <c r="G57" s="180">
        <v>1.36</v>
      </c>
      <c r="H57" s="235"/>
      <c r="I57" s="189">
        <f>E57</f>
        <v>2</v>
      </c>
      <c r="J57" s="181"/>
    </row>
    <row r="58" spans="1:10" ht="15" customHeight="1">
      <c r="A58" s="11">
        <v>26</v>
      </c>
      <c r="B58" s="166" t="s">
        <v>97</v>
      </c>
      <c r="C58" s="160" t="s">
        <v>139</v>
      </c>
      <c r="D58" s="167">
        <v>30</v>
      </c>
      <c r="E58" s="182">
        <v>2</v>
      </c>
      <c r="F58" s="195">
        <f>E58</f>
        <v>2</v>
      </c>
      <c r="G58" s="228">
        <v>1.28</v>
      </c>
      <c r="H58" s="202"/>
      <c r="I58" s="195">
        <f>E58</f>
        <v>2</v>
      </c>
      <c r="J58" s="183"/>
    </row>
    <row r="59" spans="1:10" ht="15" customHeight="1">
      <c r="A59" s="11">
        <v>27</v>
      </c>
      <c r="B59" s="166" t="s">
        <v>99</v>
      </c>
      <c r="C59" s="160" t="s">
        <v>140</v>
      </c>
      <c r="D59" s="167">
        <v>30</v>
      </c>
      <c r="E59" s="182">
        <v>2</v>
      </c>
      <c r="F59" s="195">
        <f>E59</f>
        <v>2</v>
      </c>
      <c r="G59" s="228">
        <v>1.28</v>
      </c>
      <c r="H59" s="202"/>
      <c r="I59" s="195">
        <f>E59</f>
        <v>2</v>
      </c>
      <c r="J59" s="183"/>
    </row>
    <row r="60" spans="1:10" ht="15" customHeight="1">
      <c r="A60" s="11">
        <v>28</v>
      </c>
      <c r="B60" s="166" t="s">
        <v>101</v>
      </c>
      <c r="C60" s="160" t="s">
        <v>141</v>
      </c>
      <c r="D60" s="167">
        <v>30</v>
      </c>
      <c r="E60" s="182">
        <v>2</v>
      </c>
      <c r="F60" s="195">
        <f>E60</f>
        <v>2</v>
      </c>
      <c r="G60" s="228">
        <v>1.36</v>
      </c>
      <c r="H60" s="202"/>
      <c r="I60" s="195">
        <f>E60</f>
        <v>2</v>
      </c>
      <c r="J60" s="183"/>
    </row>
    <row r="61" spans="1:10" ht="15" customHeight="1" thickBot="1">
      <c r="A61" s="11">
        <v>29</v>
      </c>
      <c r="B61" s="166" t="s">
        <v>103</v>
      </c>
      <c r="C61" s="160" t="s">
        <v>142</v>
      </c>
      <c r="D61" s="167">
        <v>30</v>
      </c>
      <c r="E61" s="230">
        <v>2</v>
      </c>
      <c r="F61" s="200">
        <f>E61</f>
        <v>2</v>
      </c>
      <c r="G61" s="269">
        <v>1.28</v>
      </c>
      <c r="H61" s="204"/>
      <c r="I61" s="194">
        <f>E61</f>
        <v>2</v>
      </c>
      <c r="J61" s="185"/>
    </row>
    <row r="62" spans="1:10" s="77" customFormat="1" ht="17.100000000000001" customHeight="1" thickTop="1" thickBot="1">
      <c r="A62" s="372" t="s">
        <v>19</v>
      </c>
      <c r="B62" s="365"/>
      <c r="C62" s="31"/>
      <c r="D62" s="168">
        <v>150</v>
      </c>
      <c r="E62" s="210">
        <v>10</v>
      </c>
      <c r="F62" s="205">
        <v>10</v>
      </c>
      <c r="G62" s="186">
        <v>6.56</v>
      </c>
      <c r="H62" s="187">
        <v>0</v>
      </c>
      <c r="I62" s="187">
        <v>10</v>
      </c>
      <c r="J62" s="187">
        <v>0</v>
      </c>
    </row>
    <row r="63" spans="1:10" ht="17.100000000000001" customHeight="1" thickTop="1">
      <c r="A63" s="383" t="s">
        <v>105</v>
      </c>
      <c r="B63" s="384"/>
      <c r="C63" s="384"/>
      <c r="D63" s="384"/>
    </row>
    <row r="64" spans="1:10" ht="17.100000000000001" customHeight="1" thickBot="1">
      <c r="A64" s="387" t="s">
        <v>106</v>
      </c>
      <c r="B64" s="388"/>
      <c r="C64" s="388"/>
      <c r="D64" s="388"/>
    </row>
    <row r="65" spans="1:10" ht="15" customHeight="1" thickTop="1">
      <c r="A65" s="39">
        <v>25</v>
      </c>
      <c r="B65" s="166" t="s">
        <v>109</v>
      </c>
      <c r="C65" s="162" t="s">
        <v>189</v>
      </c>
      <c r="D65" s="167">
        <v>30</v>
      </c>
      <c r="E65" s="211">
        <v>2</v>
      </c>
      <c r="F65" s="189">
        <v>2</v>
      </c>
      <c r="G65" s="180">
        <v>1.28</v>
      </c>
      <c r="H65" s="189"/>
      <c r="I65" s="189">
        <v>2</v>
      </c>
      <c r="J65" s="181"/>
    </row>
    <row r="66" spans="1:10" ht="15" customHeight="1">
      <c r="A66" s="11">
        <v>26</v>
      </c>
      <c r="B66" s="166" t="s">
        <v>112</v>
      </c>
      <c r="C66" s="160" t="s">
        <v>145</v>
      </c>
      <c r="D66" s="167">
        <v>30</v>
      </c>
      <c r="E66" s="213">
        <v>2</v>
      </c>
      <c r="F66" s="201">
        <v>2</v>
      </c>
      <c r="G66" s="197">
        <v>1.28</v>
      </c>
      <c r="H66" s="183"/>
      <c r="I66" s="195">
        <v>2</v>
      </c>
      <c r="J66" s="183"/>
    </row>
    <row r="67" spans="1:10" ht="15" customHeight="1">
      <c r="A67" s="11">
        <v>27</v>
      </c>
      <c r="B67" s="166" t="s">
        <v>107</v>
      </c>
      <c r="C67" s="160" t="s">
        <v>143</v>
      </c>
      <c r="D67" s="167">
        <v>30</v>
      </c>
      <c r="E67" s="213">
        <v>2</v>
      </c>
      <c r="F67" s="201">
        <v>2</v>
      </c>
      <c r="G67" s="197">
        <v>1.28</v>
      </c>
      <c r="H67" s="183"/>
      <c r="I67" s="195">
        <v>2</v>
      </c>
      <c r="J67" s="183"/>
    </row>
    <row r="68" spans="1:10" ht="15" customHeight="1">
      <c r="A68" s="11">
        <v>28</v>
      </c>
      <c r="B68" s="166" t="s">
        <v>110</v>
      </c>
      <c r="C68" s="160" t="s">
        <v>144</v>
      </c>
      <c r="D68" s="167">
        <v>30</v>
      </c>
      <c r="E68" s="213">
        <v>2</v>
      </c>
      <c r="F68" s="201">
        <v>2</v>
      </c>
      <c r="G68" s="197">
        <v>1.28</v>
      </c>
      <c r="H68" s="183"/>
      <c r="I68" s="195"/>
      <c r="J68" s="183"/>
    </row>
    <row r="69" spans="1:10" ht="15" customHeight="1" thickBot="1">
      <c r="A69" s="11">
        <v>29</v>
      </c>
      <c r="B69" s="166" t="s">
        <v>114</v>
      </c>
      <c r="C69" s="160" t="s">
        <v>146</v>
      </c>
      <c r="D69" s="167">
        <v>30</v>
      </c>
      <c r="E69" s="213">
        <v>2</v>
      </c>
      <c r="F69" s="203">
        <v>2</v>
      </c>
      <c r="G69" s="197">
        <v>1.28</v>
      </c>
      <c r="H69" s="185"/>
      <c r="I69" s="194">
        <v>2</v>
      </c>
      <c r="J69" s="185"/>
    </row>
    <row r="70" spans="1:10" s="77" customFormat="1" ht="17.100000000000001" customHeight="1" thickTop="1" thickBot="1">
      <c r="A70" s="372" t="s">
        <v>19</v>
      </c>
      <c r="B70" s="406"/>
      <c r="C70" s="406"/>
      <c r="D70" s="168">
        <v>150</v>
      </c>
      <c r="E70" s="210">
        <v>10</v>
      </c>
      <c r="F70" s="187">
        <v>10</v>
      </c>
      <c r="G70" s="226">
        <v>6.4</v>
      </c>
      <c r="H70" s="187">
        <v>0</v>
      </c>
      <c r="I70" s="187">
        <v>8</v>
      </c>
      <c r="J70" s="187">
        <v>0</v>
      </c>
    </row>
    <row r="71" spans="1:10" ht="17.100000000000001" customHeight="1" thickTop="1">
      <c r="A71" s="425" t="s">
        <v>217</v>
      </c>
      <c r="B71" s="426"/>
      <c r="C71" s="426"/>
      <c r="D71" s="426"/>
      <c r="E71" s="149"/>
      <c r="F71" s="149"/>
      <c r="G71" s="149"/>
      <c r="H71" s="149"/>
      <c r="I71" s="149"/>
      <c r="J71" s="149"/>
    </row>
    <row r="72" spans="1:10" ht="17.100000000000001" customHeight="1" thickBot="1">
      <c r="A72" s="396" t="s">
        <v>116</v>
      </c>
      <c r="B72" s="397"/>
      <c r="C72" s="397"/>
      <c r="D72" s="397"/>
      <c r="E72" s="149"/>
      <c r="F72" s="149"/>
      <c r="G72" s="149"/>
      <c r="H72" s="149"/>
      <c r="I72" s="149"/>
      <c r="J72" s="149"/>
    </row>
    <row r="73" spans="1:10" ht="16.899999999999999" customHeight="1" thickTop="1">
      <c r="A73" s="10">
        <v>25</v>
      </c>
      <c r="B73" s="302" t="s">
        <v>215</v>
      </c>
      <c r="C73" s="162"/>
      <c r="D73" s="167">
        <v>30</v>
      </c>
      <c r="E73" s="283">
        <v>2</v>
      </c>
      <c r="F73" s="290">
        <f t="shared" ref="F73:F77" si="0">E73</f>
        <v>2</v>
      </c>
      <c r="G73" s="10">
        <v>1.36</v>
      </c>
      <c r="H73" s="107"/>
      <c r="I73" s="290">
        <f t="shared" ref="I73:I77" si="1">E73</f>
        <v>2</v>
      </c>
      <c r="J73" s="107"/>
    </row>
    <row r="74" spans="1:10" ht="16.899999999999999" customHeight="1">
      <c r="A74" s="11">
        <v>26</v>
      </c>
      <c r="B74" s="329" t="s">
        <v>226</v>
      </c>
      <c r="C74" s="171"/>
      <c r="D74" s="167">
        <v>30</v>
      </c>
      <c r="E74" s="331">
        <v>2</v>
      </c>
      <c r="F74" s="320">
        <f t="shared" si="0"/>
        <v>2</v>
      </c>
      <c r="G74" s="314">
        <v>1.28</v>
      </c>
      <c r="H74" s="293"/>
      <c r="I74" s="299">
        <f t="shared" si="1"/>
        <v>2</v>
      </c>
      <c r="J74" s="293"/>
    </row>
    <row r="75" spans="1:10" ht="29.45" customHeight="1">
      <c r="A75" s="11">
        <v>27</v>
      </c>
      <c r="B75" s="329" t="s">
        <v>227</v>
      </c>
      <c r="C75" s="171"/>
      <c r="D75" s="167">
        <v>30</v>
      </c>
      <c r="E75" s="65">
        <v>2</v>
      </c>
      <c r="F75" s="320">
        <f t="shared" si="0"/>
        <v>2</v>
      </c>
      <c r="G75" s="314">
        <v>1.28</v>
      </c>
      <c r="H75" s="103"/>
      <c r="I75" s="299">
        <f t="shared" si="1"/>
        <v>2</v>
      </c>
      <c r="J75" s="103"/>
    </row>
    <row r="76" spans="1:10" ht="16.899999999999999" customHeight="1">
      <c r="A76" s="11">
        <v>28</v>
      </c>
      <c r="B76" s="302" t="s">
        <v>216</v>
      </c>
      <c r="C76" s="171"/>
      <c r="D76" s="167">
        <v>30</v>
      </c>
      <c r="E76" s="65">
        <v>2</v>
      </c>
      <c r="F76" s="320">
        <f t="shared" si="0"/>
        <v>2</v>
      </c>
      <c r="G76" s="314">
        <v>1.36</v>
      </c>
      <c r="H76" s="103"/>
      <c r="I76" s="299">
        <f t="shared" si="1"/>
        <v>2</v>
      </c>
      <c r="J76" s="103"/>
    </row>
    <row r="77" spans="1:10" ht="16.899999999999999" customHeight="1" thickBot="1">
      <c r="A77" s="11">
        <v>29</v>
      </c>
      <c r="B77" s="302" t="s">
        <v>228</v>
      </c>
      <c r="C77" s="160"/>
      <c r="D77" s="167">
        <v>30</v>
      </c>
      <c r="E77" s="65">
        <v>2</v>
      </c>
      <c r="F77" s="299">
        <f t="shared" si="0"/>
        <v>2</v>
      </c>
      <c r="G77" s="314">
        <v>1.28</v>
      </c>
      <c r="H77" s="103"/>
      <c r="I77" s="297">
        <f t="shared" si="1"/>
        <v>2</v>
      </c>
      <c r="J77" s="103"/>
    </row>
    <row r="78" spans="1:10" s="77" customFormat="1" ht="17.100000000000001" customHeight="1" thickTop="1" thickBot="1">
      <c r="A78" s="415" t="s">
        <v>19</v>
      </c>
      <c r="B78" s="416"/>
      <c r="C78" s="416"/>
      <c r="D78" s="168">
        <v>150</v>
      </c>
      <c r="E78" s="215">
        <v>10</v>
      </c>
      <c r="F78" s="281">
        <v>10</v>
      </c>
      <c r="G78" s="281">
        <v>6.56</v>
      </c>
      <c r="H78" s="281">
        <v>0</v>
      </c>
      <c r="I78" s="281">
        <v>10</v>
      </c>
      <c r="J78" s="281">
        <v>0</v>
      </c>
    </row>
    <row r="79" spans="1:10" ht="17.100000000000001" hidden="1" customHeight="1" thickTop="1" thickBot="1">
      <c r="A79" s="373" t="s">
        <v>42</v>
      </c>
      <c r="B79" s="374"/>
      <c r="C79" s="374"/>
      <c r="D79" s="374"/>
    </row>
    <row r="80" spans="1:10" ht="17.100000000000001" hidden="1" customHeight="1" thickTop="1">
      <c r="A80" s="10"/>
      <c r="B80" s="89"/>
      <c r="C80" s="56"/>
      <c r="D80" s="58" t="e">
        <f>SUM(#REF!)</f>
        <v>#REF!</v>
      </c>
    </row>
    <row r="81" spans="1:10" ht="17.100000000000001" hidden="1" customHeight="1">
      <c r="A81" s="11"/>
      <c r="B81" s="12"/>
      <c r="C81" s="13"/>
      <c r="D81" s="16" t="e">
        <f>SUM(#REF!)</f>
        <v>#REF!</v>
      </c>
    </row>
    <row r="82" spans="1:10" ht="17.100000000000001" hidden="1" customHeight="1">
      <c r="A82" s="11"/>
      <c r="B82" s="12"/>
      <c r="C82" s="13"/>
      <c r="D82" s="16" t="e">
        <f>SUM(#REF!)</f>
        <v>#REF!</v>
      </c>
    </row>
    <row r="83" spans="1:10" ht="17.100000000000001" hidden="1" customHeight="1">
      <c r="A83" s="11"/>
      <c r="B83" s="12"/>
      <c r="C83" s="13"/>
      <c r="D83" s="16" t="e">
        <f>SUM(#REF!)</f>
        <v>#REF!</v>
      </c>
    </row>
    <row r="84" spans="1:10" ht="17.100000000000001" hidden="1" customHeight="1" thickBot="1">
      <c r="A84" s="46"/>
      <c r="B84" s="12"/>
      <c r="C84" s="13"/>
      <c r="D84" s="16" t="e">
        <f>SUM(#REF!)</f>
        <v>#REF!</v>
      </c>
    </row>
    <row r="85" spans="1:10" s="77" customFormat="1" ht="17.100000000000001" hidden="1" customHeight="1" thickTop="1" thickBot="1">
      <c r="A85" s="364" t="s">
        <v>19</v>
      </c>
      <c r="B85" s="401"/>
      <c r="C85" s="31"/>
      <c r="D85" s="32" t="e">
        <f>SUM(D80:D84)</f>
        <v>#REF!</v>
      </c>
      <c r="E85" s="270"/>
      <c r="F85" s="270"/>
      <c r="G85" s="270"/>
      <c r="H85" s="270"/>
      <c r="I85" s="270"/>
      <c r="J85" s="270"/>
    </row>
    <row r="86" spans="1:10" ht="17.100000000000001" customHeight="1" thickTop="1" thickBot="1">
      <c r="A86" s="373" t="s">
        <v>117</v>
      </c>
      <c r="B86" s="374"/>
      <c r="C86" s="374"/>
      <c r="D86" s="374"/>
      <c r="E86" s="373"/>
      <c r="F86" s="375"/>
      <c r="G86" s="373"/>
      <c r="H86" s="374"/>
      <c r="I86" s="373"/>
      <c r="J86" s="374"/>
    </row>
    <row r="87" spans="1:10" ht="50.25" customHeight="1" thickTop="1" thickBot="1">
      <c r="A87" s="127">
        <v>30</v>
      </c>
      <c r="B87" s="267" t="s">
        <v>229</v>
      </c>
      <c r="C87" s="330" t="s">
        <v>242</v>
      </c>
      <c r="D87" s="168"/>
      <c r="E87" s="136">
        <v>4</v>
      </c>
      <c r="F87" s="135">
        <v>4</v>
      </c>
      <c r="G87" s="136">
        <v>3.12</v>
      </c>
      <c r="H87" s="135"/>
      <c r="I87" s="136"/>
      <c r="J87" s="135"/>
    </row>
    <row r="88" spans="1:10" ht="17.100000000000001" customHeight="1" thickTop="1" thickBot="1">
      <c r="B88" s="2" t="s">
        <v>49</v>
      </c>
      <c r="D88" s="270"/>
    </row>
    <row r="89" spans="1:10" ht="17.100000000000001" customHeight="1" thickBot="1">
      <c r="A89" s="417" t="s">
        <v>150</v>
      </c>
      <c r="B89" s="418"/>
      <c r="C89" s="419"/>
      <c r="D89" s="234">
        <v>989</v>
      </c>
      <c r="E89" s="332">
        <v>90</v>
      </c>
      <c r="F89" s="332">
        <v>31</v>
      </c>
      <c r="G89" s="332">
        <v>47.72</v>
      </c>
      <c r="H89" s="332">
        <v>6</v>
      </c>
      <c r="I89" s="332">
        <v>67</v>
      </c>
      <c r="J89" s="332">
        <v>0</v>
      </c>
    </row>
    <row r="90" spans="1:10" ht="17.100000000000001" customHeight="1" thickTop="1" thickBot="1">
      <c r="A90" s="417" t="s">
        <v>151</v>
      </c>
      <c r="B90" s="418"/>
      <c r="C90" s="419"/>
      <c r="D90" s="234">
        <v>989</v>
      </c>
      <c r="E90" s="333">
        <v>90</v>
      </c>
      <c r="F90" s="333">
        <v>31</v>
      </c>
      <c r="G90" s="334">
        <v>47.56</v>
      </c>
      <c r="H90" s="333">
        <v>6</v>
      </c>
      <c r="I90" s="333">
        <v>65</v>
      </c>
      <c r="J90" s="333">
        <v>0</v>
      </c>
    </row>
    <row r="91" spans="1:10" s="149" customFormat="1" ht="17.100000000000001" customHeight="1" thickTop="1" thickBot="1">
      <c r="A91" s="417" t="s">
        <v>219</v>
      </c>
      <c r="B91" s="418"/>
      <c r="C91" s="419"/>
      <c r="D91" s="234">
        <v>989</v>
      </c>
      <c r="E91" s="333">
        <v>90</v>
      </c>
      <c r="F91" s="333">
        <v>31</v>
      </c>
      <c r="G91" s="334">
        <v>47.72</v>
      </c>
      <c r="H91" s="333">
        <v>6</v>
      </c>
      <c r="I91" s="333">
        <v>67</v>
      </c>
      <c r="J91" s="333">
        <v>0</v>
      </c>
    </row>
    <row r="92" spans="1:10" ht="17.100000000000001" customHeight="1" thickTop="1">
      <c r="A92" s="420"/>
      <c r="B92" s="420"/>
      <c r="C92" s="420"/>
      <c r="D92" s="169"/>
    </row>
    <row r="93" spans="1:10" ht="40.15" customHeight="1">
      <c r="A93" s="412" t="s">
        <v>53</v>
      </c>
      <c r="B93" s="412"/>
      <c r="C93" s="412"/>
      <c r="D93" s="412"/>
      <c r="E93" s="412"/>
      <c r="F93" s="412"/>
      <c r="G93" s="412"/>
      <c r="H93" s="412"/>
      <c r="I93" s="409">
        <v>6</v>
      </c>
      <c r="J93" s="409"/>
    </row>
    <row r="94" spans="1:10" ht="40.15" customHeight="1">
      <c r="A94" s="407" t="s">
        <v>54</v>
      </c>
      <c r="B94" s="407"/>
      <c r="C94" s="407"/>
      <c r="D94" s="407"/>
      <c r="E94" s="407"/>
      <c r="F94" s="407"/>
      <c r="G94" s="407"/>
      <c r="H94" s="407"/>
      <c r="I94" s="410">
        <v>100</v>
      </c>
      <c r="J94" s="410"/>
    </row>
    <row r="95" spans="1:10" ht="40.15" customHeight="1">
      <c r="A95" s="407" t="s">
        <v>55</v>
      </c>
      <c r="B95" s="407"/>
      <c r="C95" s="407"/>
      <c r="D95" s="407"/>
      <c r="E95" s="407"/>
      <c r="F95" s="407"/>
      <c r="G95" s="407"/>
      <c r="H95" s="407"/>
      <c r="I95" s="411">
        <v>34.44</v>
      </c>
      <c r="J95" s="411"/>
    </row>
    <row r="96" spans="1:10" ht="40.15" customHeight="1">
      <c r="A96" s="407" t="s">
        <v>61</v>
      </c>
      <c r="B96" s="407"/>
      <c r="C96" s="407"/>
      <c r="D96" s="407"/>
      <c r="E96" s="407"/>
      <c r="F96" s="407"/>
      <c r="G96" s="407"/>
      <c r="H96" s="407"/>
      <c r="I96" s="411">
        <v>53.022222222222226</v>
      </c>
      <c r="J96" s="411"/>
    </row>
    <row r="97" spans="1:10" ht="55.15" customHeight="1">
      <c r="A97" s="408" t="s">
        <v>198</v>
      </c>
      <c r="B97" s="408"/>
      <c r="C97" s="408"/>
      <c r="D97" s="408"/>
      <c r="E97" s="408"/>
      <c r="F97" s="408"/>
      <c r="G97" s="408"/>
      <c r="H97" s="408"/>
      <c r="I97" s="414">
        <v>74.44</v>
      </c>
      <c r="J97" s="414"/>
    </row>
    <row r="98" spans="1:10" ht="40.15" customHeight="1">
      <c r="A98" s="408" t="s">
        <v>199</v>
      </c>
      <c r="B98" s="408"/>
      <c r="C98" s="408"/>
      <c r="D98" s="408"/>
      <c r="E98" s="408"/>
      <c r="F98" s="408"/>
      <c r="G98" s="408"/>
      <c r="H98" s="408"/>
      <c r="I98" s="414">
        <v>72.22</v>
      </c>
      <c r="J98" s="414"/>
    </row>
    <row r="99" spans="1:10" ht="42.6" customHeight="1">
      <c r="A99" s="408" t="s">
        <v>221</v>
      </c>
      <c r="B99" s="408"/>
      <c r="C99" s="408"/>
      <c r="D99" s="408"/>
      <c r="E99" s="408"/>
      <c r="F99" s="408"/>
      <c r="G99" s="408"/>
      <c r="H99" s="408"/>
      <c r="I99" s="414">
        <v>74.44</v>
      </c>
      <c r="J99" s="414"/>
    </row>
    <row r="100" spans="1:10" ht="40.15" customHeight="1">
      <c r="A100" s="408" t="s">
        <v>58</v>
      </c>
      <c r="B100" s="408"/>
      <c r="C100" s="408"/>
      <c r="D100" s="408"/>
      <c r="E100" s="408"/>
      <c r="F100" s="408"/>
      <c r="G100" s="408"/>
      <c r="H100" s="408"/>
      <c r="I100" s="413" t="s">
        <v>197</v>
      </c>
      <c r="J100" s="413"/>
    </row>
    <row r="101" spans="1:10" ht="17.100000000000001" customHeight="1">
      <c r="D101" s="77"/>
    </row>
    <row r="102" spans="1:10" ht="17.100000000000001" customHeight="1">
      <c r="D102" s="77"/>
    </row>
    <row r="103" spans="1:10" ht="17.100000000000001" customHeight="1">
      <c r="D103" s="77"/>
    </row>
    <row r="104" spans="1:10" ht="17.100000000000001" customHeight="1">
      <c r="D104" s="77"/>
    </row>
    <row r="105" spans="1:10" ht="17.100000000000001" customHeight="1">
      <c r="D105" s="77"/>
    </row>
    <row r="106" spans="1:10" ht="17.100000000000001" customHeight="1">
      <c r="D106" s="77"/>
    </row>
    <row r="107" spans="1:10" ht="17.100000000000001" customHeight="1">
      <c r="D107" s="77"/>
    </row>
    <row r="108" spans="1:10" ht="17.100000000000001" customHeight="1">
      <c r="D108" s="77"/>
    </row>
    <row r="109" spans="1:10" ht="17.100000000000001" customHeight="1">
      <c r="D109" s="77"/>
    </row>
    <row r="110" spans="1:10" ht="17.100000000000001" customHeight="1">
      <c r="D110" s="77"/>
    </row>
    <row r="111" spans="1:10" ht="17.100000000000001" customHeight="1">
      <c r="D111" s="77"/>
    </row>
    <row r="112" spans="1:10" ht="17.100000000000001" customHeight="1">
      <c r="D112" s="77"/>
    </row>
    <row r="113" spans="4:4" ht="17.100000000000001" customHeight="1">
      <c r="D113" s="77"/>
    </row>
    <row r="114" spans="4:4" ht="17.100000000000001" customHeight="1">
      <c r="D114" s="77"/>
    </row>
    <row r="115" spans="4:4">
      <c r="D115" s="77"/>
    </row>
    <row r="116" spans="4:4">
      <c r="D116" s="77"/>
    </row>
    <row r="117" spans="4:4">
      <c r="D117" s="77"/>
    </row>
    <row r="118" spans="4:4">
      <c r="D118" s="77"/>
    </row>
    <row r="119" spans="4:4">
      <c r="D119" s="77"/>
    </row>
    <row r="120" spans="4:4">
      <c r="D120" s="77"/>
    </row>
    <row r="121" spans="4:4">
      <c r="D121" s="77"/>
    </row>
    <row r="122" spans="4:4">
      <c r="D122" s="77"/>
    </row>
    <row r="123" spans="4:4">
      <c r="D123" s="77"/>
    </row>
    <row r="124" spans="4:4">
      <c r="D124" s="77"/>
    </row>
    <row r="125" spans="4:4">
      <c r="D125" s="77"/>
    </row>
    <row r="126" spans="4:4">
      <c r="D126" s="77"/>
    </row>
    <row r="127" spans="4:4">
      <c r="D127" s="77"/>
    </row>
    <row r="128" spans="4:4">
      <c r="D128" s="77"/>
    </row>
    <row r="129" spans="4:4">
      <c r="D129" s="77"/>
    </row>
    <row r="130" spans="4:4">
      <c r="D130" s="77"/>
    </row>
    <row r="131" spans="4:4">
      <c r="D131" s="77"/>
    </row>
    <row r="132" spans="4:4">
      <c r="D132" s="77"/>
    </row>
    <row r="133" spans="4:4">
      <c r="D133" s="77"/>
    </row>
    <row r="134" spans="4:4">
      <c r="D134" s="77"/>
    </row>
    <row r="135" spans="4:4">
      <c r="D135" s="77"/>
    </row>
    <row r="136" spans="4:4">
      <c r="D136" s="77"/>
    </row>
    <row r="137" spans="4:4">
      <c r="D137" s="77"/>
    </row>
    <row r="138" spans="4:4">
      <c r="D138" s="77"/>
    </row>
    <row r="139" spans="4:4">
      <c r="D139" s="77"/>
    </row>
    <row r="140" spans="4:4">
      <c r="D140" s="77"/>
    </row>
    <row r="141" spans="4:4">
      <c r="D141" s="77"/>
    </row>
    <row r="142" spans="4:4">
      <c r="D142" s="77"/>
    </row>
    <row r="143" spans="4:4">
      <c r="D143" s="77"/>
    </row>
    <row r="144" spans="4:4">
      <c r="D144" s="77"/>
    </row>
    <row r="145" spans="4:4">
      <c r="D145" s="77"/>
    </row>
    <row r="146" spans="4:4">
      <c r="D146" s="77"/>
    </row>
    <row r="147" spans="4:4">
      <c r="D147" s="77"/>
    </row>
    <row r="148" spans="4:4">
      <c r="D148" s="77"/>
    </row>
    <row r="149" spans="4:4">
      <c r="D149" s="77"/>
    </row>
    <row r="150" spans="4:4">
      <c r="D150" s="77"/>
    </row>
    <row r="151" spans="4:4">
      <c r="D151" s="77"/>
    </row>
    <row r="152" spans="4:4">
      <c r="D152" s="77"/>
    </row>
    <row r="153" spans="4:4">
      <c r="D153" s="77"/>
    </row>
    <row r="154" spans="4:4">
      <c r="D154" s="77"/>
    </row>
    <row r="155" spans="4:4">
      <c r="D155" s="77"/>
    </row>
    <row r="156" spans="4:4">
      <c r="D156" s="77"/>
    </row>
    <row r="157" spans="4:4">
      <c r="D157" s="77"/>
    </row>
    <row r="158" spans="4:4">
      <c r="D158" s="77"/>
    </row>
    <row r="159" spans="4:4">
      <c r="D159" s="77"/>
    </row>
    <row r="160" spans="4:4">
      <c r="D160" s="77"/>
    </row>
    <row r="161" spans="4:4">
      <c r="D161" s="77"/>
    </row>
    <row r="162" spans="4:4">
      <c r="D162" s="77"/>
    </row>
    <row r="163" spans="4:4">
      <c r="D163" s="77"/>
    </row>
    <row r="164" spans="4:4">
      <c r="D164" s="77"/>
    </row>
    <row r="165" spans="4:4">
      <c r="D165" s="77"/>
    </row>
    <row r="166" spans="4:4">
      <c r="D166" s="77"/>
    </row>
    <row r="167" spans="4:4">
      <c r="D167" s="77"/>
    </row>
    <row r="168" spans="4:4">
      <c r="D168" s="77"/>
    </row>
    <row r="169" spans="4:4">
      <c r="D169" s="77"/>
    </row>
    <row r="170" spans="4:4">
      <c r="D170" s="77"/>
    </row>
    <row r="171" spans="4:4">
      <c r="D171" s="77"/>
    </row>
    <row r="172" spans="4:4">
      <c r="D172" s="77"/>
    </row>
    <row r="173" spans="4:4">
      <c r="D173" s="77"/>
    </row>
    <row r="174" spans="4:4">
      <c r="D174" s="77"/>
    </row>
    <row r="175" spans="4:4">
      <c r="D175" s="77"/>
    </row>
    <row r="176" spans="4:4">
      <c r="D176" s="77"/>
    </row>
    <row r="177" spans="4:4">
      <c r="D177" s="77"/>
    </row>
    <row r="178" spans="4:4">
      <c r="D178" s="77"/>
    </row>
    <row r="179" spans="4:4">
      <c r="D179" s="77"/>
    </row>
    <row r="180" spans="4:4">
      <c r="D180" s="77"/>
    </row>
    <row r="181" spans="4:4">
      <c r="D181" s="77"/>
    </row>
    <row r="182" spans="4:4">
      <c r="D182" s="77"/>
    </row>
    <row r="183" spans="4:4">
      <c r="D183" s="77"/>
    </row>
    <row r="184" spans="4:4">
      <c r="D184" s="77"/>
    </row>
    <row r="185" spans="4:4">
      <c r="D185" s="77"/>
    </row>
    <row r="186" spans="4:4">
      <c r="D186" s="77"/>
    </row>
    <row r="187" spans="4:4">
      <c r="D187" s="77"/>
    </row>
    <row r="188" spans="4:4">
      <c r="D188" s="77"/>
    </row>
    <row r="189" spans="4:4">
      <c r="D189" s="77"/>
    </row>
    <row r="190" spans="4:4">
      <c r="D190" s="77"/>
    </row>
    <row r="191" spans="4:4">
      <c r="D191" s="77"/>
    </row>
    <row r="192" spans="4:4">
      <c r="D192" s="77"/>
    </row>
    <row r="193" spans="4:4">
      <c r="D193" s="77"/>
    </row>
    <row r="194" spans="4:4">
      <c r="D194" s="77"/>
    </row>
    <row r="195" spans="4:4">
      <c r="D195" s="77"/>
    </row>
    <row r="196" spans="4:4">
      <c r="D196" s="77"/>
    </row>
    <row r="197" spans="4:4">
      <c r="D197" s="77"/>
    </row>
    <row r="198" spans="4:4">
      <c r="D198" s="77"/>
    </row>
    <row r="199" spans="4:4">
      <c r="D199" s="77"/>
    </row>
    <row r="200" spans="4:4">
      <c r="D200" s="77"/>
    </row>
    <row r="201" spans="4:4">
      <c r="D201" s="77"/>
    </row>
    <row r="202" spans="4:4">
      <c r="D202" s="77"/>
    </row>
    <row r="203" spans="4:4">
      <c r="D203" s="77"/>
    </row>
    <row r="204" spans="4:4">
      <c r="D204" s="77"/>
    </row>
    <row r="205" spans="4:4">
      <c r="D205" s="77"/>
    </row>
    <row r="206" spans="4:4">
      <c r="D206" s="77"/>
    </row>
    <row r="207" spans="4:4">
      <c r="D207" s="77"/>
    </row>
    <row r="208" spans="4:4">
      <c r="D208" s="77"/>
    </row>
    <row r="209" spans="4:4">
      <c r="D209" s="77"/>
    </row>
    <row r="210" spans="4:4">
      <c r="D210" s="77"/>
    </row>
    <row r="211" spans="4:4">
      <c r="D211" s="77"/>
    </row>
    <row r="212" spans="4:4">
      <c r="D212" s="77"/>
    </row>
  </sheetData>
  <mergeCells count="56">
    <mergeCell ref="F10:J11"/>
    <mergeCell ref="A63:D63"/>
    <mergeCell ref="A20:C20"/>
    <mergeCell ref="A34:C34"/>
    <mergeCell ref="A71:D71"/>
    <mergeCell ref="A41:D41"/>
    <mergeCell ref="A35:D35"/>
    <mergeCell ref="A54:C54"/>
    <mergeCell ref="A62:B62"/>
    <mergeCell ref="A55:D55"/>
    <mergeCell ref="A70:C70"/>
    <mergeCell ref="A50:D50"/>
    <mergeCell ref="A26:D26"/>
    <mergeCell ref="A100:H100"/>
    <mergeCell ref="E86:F86"/>
    <mergeCell ref="G86:H86"/>
    <mergeCell ref="A99:H99"/>
    <mergeCell ref="A78:C78"/>
    <mergeCell ref="A89:C89"/>
    <mergeCell ref="A79:D79"/>
    <mergeCell ref="A85:B85"/>
    <mergeCell ref="A94:H94"/>
    <mergeCell ref="A95:H95"/>
    <mergeCell ref="A92:C92"/>
    <mergeCell ref="A86:D86"/>
    <mergeCell ref="A91:C91"/>
    <mergeCell ref="A90:C90"/>
    <mergeCell ref="I100:J100"/>
    <mergeCell ref="I96:J96"/>
    <mergeCell ref="I97:J97"/>
    <mergeCell ref="I98:J98"/>
    <mergeCell ref="I99:J99"/>
    <mergeCell ref="I86:J86"/>
    <mergeCell ref="A96:H96"/>
    <mergeCell ref="A97:H97"/>
    <mergeCell ref="A98:H98"/>
    <mergeCell ref="I93:J93"/>
    <mergeCell ref="I94:J94"/>
    <mergeCell ref="I95:J95"/>
    <mergeCell ref="A93:H93"/>
    <mergeCell ref="A2:H2"/>
    <mergeCell ref="A72:D72"/>
    <mergeCell ref="A64:D64"/>
    <mergeCell ref="A56:D56"/>
    <mergeCell ref="A6:D6"/>
    <mergeCell ref="A7:D7"/>
    <mergeCell ref="A9:D9"/>
    <mergeCell ref="A3:D3"/>
    <mergeCell ref="A4:D4"/>
    <mergeCell ref="A8:D8"/>
    <mergeCell ref="A5:D5"/>
    <mergeCell ref="A49:C49"/>
    <mergeCell ref="D10:E11"/>
    <mergeCell ref="A40:C40"/>
    <mergeCell ref="A25:C25"/>
    <mergeCell ref="A14:D14"/>
  </mergeCells>
  <printOptions horizontalCentered="1"/>
  <pageMargins left="7.874015748031496E-2" right="7.874015748031496E-2" top="0.15748031496062992" bottom="0.15748031496062992" header="7.874015748031496E-2" footer="7.874015748031496E-2"/>
  <pageSetup paperSize="9" scale="70" fitToWidth="0" orientation="landscape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N248"/>
  <sheetViews>
    <sheetView tabSelected="1" zoomScale="80" zoomScaleNormal="80" zoomScaleSheetLayoutView="100" workbookViewId="0">
      <selection activeCell="A8" sqref="A8:D8"/>
    </sheetView>
  </sheetViews>
  <sheetFormatPr defaultColWidth="9.140625" defaultRowHeight="15"/>
  <cols>
    <col min="1" max="1" width="6.7109375" style="218" customWidth="1"/>
    <col min="2" max="2" width="63.7109375" style="149" customWidth="1"/>
    <col min="3" max="3" width="14.85546875" style="219" customWidth="1"/>
    <col min="4" max="4" width="6.42578125" style="252" customWidth="1"/>
    <col min="5" max="5" width="5" style="149" customWidth="1"/>
    <col min="6" max="6" width="5.28515625" style="146" customWidth="1"/>
    <col min="7" max="7" width="11.5703125" style="233" customWidth="1"/>
    <col min="8" max="8" width="6.7109375" style="149" customWidth="1"/>
    <col min="9" max="9" width="13.42578125" style="146" customWidth="1"/>
    <col min="10" max="10" width="7.5703125" style="149" customWidth="1"/>
    <col min="11" max="232" width="9.140625" style="2"/>
    <col min="233" max="233" width="6.7109375" style="2" customWidth="1"/>
    <col min="234" max="234" width="63.7109375" style="2" customWidth="1"/>
    <col min="235" max="235" width="14.85546875" style="2" customWidth="1"/>
    <col min="236" max="236" width="6.42578125" style="2" customWidth="1"/>
    <col min="237" max="237" width="5" style="2" customWidth="1"/>
    <col min="238" max="238" width="5.28515625" style="2" customWidth="1"/>
    <col min="239" max="239" width="9.5703125" style="2" customWidth="1"/>
    <col min="240" max="240" width="6.7109375" style="2" customWidth="1"/>
    <col min="241" max="241" width="13.42578125" style="2" customWidth="1"/>
    <col min="242" max="242" width="7.5703125" style="2" customWidth="1"/>
    <col min="243" max="258" width="3.7109375" style="2" customWidth="1"/>
    <col min="259" max="260" width="9.140625" style="2"/>
    <col min="261" max="261" width="13" style="2" customWidth="1"/>
    <col min="262" max="262" width="6" style="2" customWidth="1"/>
    <col min="263" max="488" width="9.140625" style="2"/>
    <col min="489" max="489" width="6.7109375" style="2" customWidth="1"/>
    <col min="490" max="490" width="63.7109375" style="2" customWidth="1"/>
    <col min="491" max="491" width="14.85546875" style="2" customWidth="1"/>
    <col min="492" max="492" width="6.42578125" style="2" customWidth="1"/>
    <col min="493" max="493" width="5" style="2" customWidth="1"/>
    <col min="494" max="494" width="5.28515625" style="2" customWidth="1"/>
    <col min="495" max="495" width="9.5703125" style="2" customWidth="1"/>
    <col min="496" max="496" width="6.7109375" style="2" customWidth="1"/>
    <col min="497" max="497" width="13.42578125" style="2" customWidth="1"/>
    <col min="498" max="498" width="7.5703125" style="2" customWidth="1"/>
    <col min="499" max="514" width="3.7109375" style="2" customWidth="1"/>
    <col min="515" max="516" width="9.140625" style="2"/>
    <col min="517" max="517" width="13" style="2" customWidth="1"/>
    <col min="518" max="518" width="6" style="2" customWidth="1"/>
    <col min="519" max="744" width="9.140625" style="2"/>
    <col min="745" max="745" width="6.7109375" style="2" customWidth="1"/>
    <col min="746" max="746" width="63.7109375" style="2" customWidth="1"/>
    <col min="747" max="747" width="14.85546875" style="2" customWidth="1"/>
    <col min="748" max="748" width="6.42578125" style="2" customWidth="1"/>
    <col min="749" max="749" width="5" style="2" customWidth="1"/>
    <col min="750" max="750" width="5.28515625" style="2" customWidth="1"/>
    <col min="751" max="751" width="9.5703125" style="2" customWidth="1"/>
    <col min="752" max="752" width="6.7109375" style="2" customWidth="1"/>
    <col min="753" max="753" width="13.42578125" style="2" customWidth="1"/>
    <col min="754" max="754" width="7.5703125" style="2" customWidth="1"/>
    <col min="755" max="770" width="3.7109375" style="2" customWidth="1"/>
    <col min="771" max="772" width="9.140625" style="2"/>
    <col min="773" max="773" width="13" style="2" customWidth="1"/>
    <col min="774" max="774" width="6" style="2" customWidth="1"/>
    <col min="775" max="1000" width="9.140625" style="2"/>
    <col min="1001" max="1001" width="6.7109375" style="2" customWidth="1"/>
    <col min="1002" max="1002" width="63.7109375" style="2" customWidth="1"/>
    <col min="1003" max="1003" width="14.85546875" style="2" customWidth="1"/>
    <col min="1004" max="1004" width="6.42578125" style="2" customWidth="1"/>
    <col min="1005" max="1005" width="5" style="2" customWidth="1"/>
    <col min="1006" max="1006" width="5.28515625" style="2" customWidth="1"/>
    <col min="1007" max="1007" width="9.5703125" style="2" customWidth="1"/>
    <col min="1008" max="1008" width="6.7109375" style="2" customWidth="1"/>
    <col min="1009" max="1009" width="13.42578125" style="2" customWidth="1"/>
    <col min="1010" max="1010" width="7.5703125" style="2" customWidth="1"/>
    <col min="1011" max="1026" width="3.7109375" style="2" customWidth="1"/>
    <col min="1027" max="1028" width="9.140625" style="2"/>
    <col min="1029" max="1029" width="13" style="2" customWidth="1"/>
    <col min="1030" max="1030" width="6" style="2" customWidth="1"/>
    <col min="1031" max="1256" width="9.140625" style="2"/>
    <col min="1257" max="1257" width="6.7109375" style="2" customWidth="1"/>
    <col min="1258" max="1258" width="63.7109375" style="2" customWidth="1"/>
    <col min="1259" max="1259" width="14.85546875" style="2" customWidth="1"/>
    <col min="1260" max="1260" width="6.42578125" style="2" customWidth="1"/>
    <col min="1261" max="1261" width="5" style="2" customWidth="1"/>
    <col min="1262" max="1262" width="5.28515625" style="2" customWidth="1"/>
    <col min="1263" max="1263" width="9.5703125" style="2" customWidth="1"/>
    <col min="1264" max="1264" width="6.7109375" style="2" customWidth="1"/>
    <col min="1265" max="1265" width="13.42578125" style="2" customWidth="1"/>
    <col min="1266" max="1266" width="7.5703125" style="2" customWidth="1"/>
    <col min="1267" max="1282" width="3.7109375" style="2" customWidth="1"/>
    <col min="1283" max="1284" width="9.140625" style="2"/>
    <col min="1285" max="1285" width="13" style="2" customWidth="1"/>
    <col min="1286" max="1286" width="6" style="2" customWidth="1"/>
    <col min="1287" max="1512" width="9.140625" style="2"/>
    <col min="1513" max="1513" width="6.7109375" style="2" customWidth="1"/>
    <col min="1514" max="1514" width="63.7109375" style="2" customWidth="1"/>
    <col min="1515" max="1515" width="14.85546875" style="2" customWidth="1"/>
    <col min="1516" max="1516" width="6.42578125" style="2" customWidth="1"/>
    <col min="1517" max="1517" width="5" style="2" customWidth="1"/>
    <col min="1518" max="1518" width="5.28515625" style="2" customWidth="1"/>
    <col min="1519" max="1519" width="9.5703125" style="2" customWidth="1"/>
    <col min="1520" max="1520" width="6.7109375" style="2" customWidth="1"/>
    <col min="1521" max="1521" width="13.42578125" style="2" customWidth="1"/>
    <col min="1522" max="1522" width="7.5703125" style="2" customWidth="1"/>
    <col min="1523" max="1538" width="3.7109375" style="2" customWidth="1"/>
    <col min="1539" max="1540" width="9.140625" style="2"/>
    <col min="1541" max="1541" width="13" style="2" customWidth="1"/>
    <col min="1542" max="1542" width="6" style="2" customWidth="1"/>
    <col min="1543" max="1768" width="9.140625" style="2"/>
    <col min="1769" max="1769" width="6.7109375" style="2" customWidth="1"/>
    <col min="1770" max="1770" width="63.7109375" style="2" customWidth="1"/>
    <col min="1771" max="1771" width="14.85546875" style="2" customWidth="1"/>
    <col min="1772" max="1772" width="6.42578125" style="2" customWidth="1"/>
    <col min="1773" max="1773" width="5" style="2" customWidth="1"/>
    <col min="1774" max="1774" width="5.28515625" style="2" customWidth="1"/>
    <col min="1775" max="1775" width="9.5703125" style="2" customWidth="1"/>
    <col min="1776" max="1776" width="6.7109375" style="2" customWidth="1"/>
    <col min="1777" max="1777" width="13.42578125" style="2" customWidth="1"/>
    <col min="1778" max="1778" width="7.5703125" style="2" customWidth="1"/>
    <col min="1779" max="1794" width="3.7109375" style="2" customWidth="1"/>
    <col min="1795" max="1796" width="9.140625" style="2"/>
    <col min="1797" max="1797" width="13" style="2" customWidth="1"/>
    <col min="1798" max="1798" width="6" style="2" customWidth="1"/>
    <col min="1799" max="2024" width="9.140625" style="2"/>
    <col min="2025" max="2025" width="6.7109375" style="2" customWidth="1"/>
    <col min="2026" max="2026" width="63.7109375" style="2" customWidth="1"/>
    <col min="2027" max="2027" width="14.85546875" style="2" customWidth="1"/>
    <col min="2028" max="2028" width="6.42578125" style="2" customWidth="1"/>
    <col min="2029" max="2029" width="5" style="2" customWidth="1"/>
    <col min="2030" max="2030" width="5.28515625" style="2" customWidth="1"/>
    <col min="2031" max="2031" width="9.5703125" style="2" customWidth="1"/>
    <col min="2032" max="2032" width="6.7109375" style="2" customWidth="1"/>
    <col min="2033" max="2033" width="13.42578125" style="2" customWidth="1"/>
    <col min="2034" max="2034" width="7.5703125" style="2" customWidth="1"/>
    <col min="2035" max="2050" width="3.7109375" style="2" customWidth="1"/>
    <col min="2051" max="2052" width="9.140625" style="2"/>
    <col min="2053" max="2053" width="13" style="2" customWidth="1"/>
    <col min="2054" max="2054" width="6" style="2" customWidth="1"/>
    <col min="2055" max="2280" width="9.140625" style="2"/>
    <col min="2281" max="2281" width="6.7109375" style="2" customWidth="1"/>
    <col min="2282" max="2282" width="63.7109375" style="2" customWidth="1"/>
    <col min="2283" max="2283" width="14.85546875" style="2" customWidth="1"/>
    <col min="2284" max="2284" width="6.42578125" style="2" customWidth="1"/>
    <col min="2285" max="2285" width="5" style="2" customWidth="1"/>
    <col min="2286" max="2286" width="5.28515625" style="2" customWidth="1"/>
    <col min="2287" max="2287" width="9.5703125" style="2" customWidth="1"/>
    <col min="2288" max="2288" width="6.7109375" style="2" customWidth="1"/>
    <col min="2289" max="2289" width="13.42578125" style="2" customWidth="1"/>
    <col min="2290" max="2290" width="7.5703125" style="2" customWidth="1"/>
    <col min="2291" max="2306" width="3.7109375" style="2" customWidth="1"/>
    <col min="2307" max="2308" width="9.140625" style="2"/>
    <col min="2309" max="2309" width="13" style="2" customWidth="1"/>
    <col min="2310" max="2310" width="6" style="2" customWidth="1"/>
    <col min="2311" max="2536" width="9.140625" style="2"/>
    <col min="2537" max="2537" width="6.7109375" style="2" customWidth="1"/>
    <col min="2538" max="2538" width="63.7109375" style="2" customWidth="1"/>
    <col min="2539" max="2539" width="14.85546875" style="2" customWidth="1"/>
    <col min="2540" max="2540" width="6.42578125" style="2" customWidth="1"/>
    <col min="2541" max="2541" width="5" style="2" customWidth="1"/>
    <col min="2542" max="2542" width="5.28515625" style="2" customWidth="1"/>
    <col min="2543" max="2543" width="9.5703125" style="2" customWidth="1"/>
    <col min="2544" max="2544" width="6.7109375" style="2" customWidth="1"/>
    <col min="2545" max="2545" width="13.42578125" style="2" customWidth="1"/>
    <col min="2546" max="2546" width="7.5703125" style="2" customWidth="1"/>
    <col min="2547" max="2562" width="3.7109375" style="2" customWidth="1"/>
    <col min="2563" max="2564" width="9.140625" style="2"/>
    <col min="2565" max="2565" width="13" style="2" customWidth="1"/>
    <col min="2566" max="2566" width="6" style="2" customWidth="1"/>
    <col min="2567" max="2792" width="9.140625" style="2"/>
    <col min="2793" max="2793" width="6.7109375" style="2" customWidth="1"/>
    <col min="2794" max="2794" width="63.7109375" style="2" customWidth="1"/>
    <col min="2795" max="2795" width="14.85546875" style="2" customWidth="1"/>
    <col min="2796" max="2796" width="6.42578125" style="2" customWidth="1"/>
    <col min="2797" max="2797" width="5" style="2" customWidth="1"/>
    <col min="2798" max="2798" width="5.28515625" style="2" customWidth="1"/>
    <col min="2799" max="2799" width="9.5703125" style="2" customWidth="1"/>
    <col min="2800" max="2800" width="6.7109375" style="2" customWidth="1"/>
    <col min="2801" max="2801" width="13.42578125" style="2" customWidth="1"/>
    <col min="2802" max="2802" width="7.5703125" style="2" customWidth="1"/>
    <col min="2803" max="2818" width="3.7109375" style="2" customWidth="1"/>
    <col min="2819" max="2820" width="9.140625" style="2"/>
    <col min="2821" max="2821" width="13" style="2" customWidth="1"/>
    <col min="2822" max="2822" width="6" style="2" customWidth="1"/>
    <col min="2823" max="3048" width="9.140625" style="2"/>
    <col min="3049" max="3049" width="6.7109375" style="2" customWidth="1"/>
    <col min="3050" max="3050" width="63.7109375" style="2" customWidth="1"/>
    <col min="3051" max="3051" width="14.85546875" style="2" customWidth="1"/>
    <col min="3052" max="3052" width="6.42578125" style="2" customWidth="1"/>
    <col min="3053" max="3053" width="5" style="2" customWidth="1"/>
    <col min="3054" max="3054" width="5.28515625" style="2" customWidth="1"/>
    <col min="3055" max="3055" width="9.5703125" style="2" customWidth="1"/>
    <col min="3056" max="3056" width="6.7109375" style="2" customWidth="1"/>
    <col min="3057" max="3057" width="13.42578125" style="2" customWidth="1"/>
    <col min="3058" max="3058" width="7.5703125" style="2" customWidth="1"/>
    <col min="3059" max="3074" width="3.7109375" style="2" customWidth="1"/>
    <col min="3075" max="3076" width="9.140625" style="2"/>
    <col min="3077" max="3077" width="13" style="2" customWidth="1"/>
    <col min="3078" max="3078" width="6" style="2" customWidth="1"/>
    <col min="3079" max="3304" width="9.140625" style="2"/>
    <col min="3305" max="3305" width="6.7109375" style="2" customWidth="1"/>
    <col min="3306" max="3306" width="63.7109375" style="2" customWidth="1"/>
    <col min="3307" max="3307" width="14.85546875" style="2" customWidth="1"/>
    <col min="3308" max="3308" width="6.42578125" style="2" customWidth="1"/>
    <col min="3309" max="3309" width="5" style="2" customWidth="1"/>
    <col min="3310" max="3310" width="5.28515625" style="2" customWidth="1"/>
    <col min="3311" max="3311" width="9.5703125" style="2" customWidth="1"/>
    <col min="3312" max="3312" width="6.7109375" style="2" customWidth="1"/>
    <col min="3313" max="3313" width="13.42578125" style="2" customWidth="1"/>
    <col min="3314" max="3314" width="7.5703125" style="2" customWidth="1"/>
    <col min="3315" max="3330" width="3.7109375" style="2" customWidth="1"/>
    <col min="3331" max="3332" width="9.140625" style="2"/>
    <col min="3333" max="3333" width="13" style="2" customWidth="1"/>
    <col min="3334" max="3334" width="6" style="2" customWidth="1"/>
    <col min="3335" max="3560" width="9.140625" style="2"/>
    <col min="3561" max="3561" width="6.7109375" style="2" customWidth="1"/>
    <col min="3562" max="3562" width="63.7109375" style="2" customWidth="1"/>
    <col min="3563" max="3563" width="14.85546875" style="2" customWidth="1"/>
    <col min="3564" max="3564" width="6.42578125" style="2" customWidth="1"/>
    <col min="3565" max="3565" width="5" style="2" customWidth="1"/>
    <col min="3566" max="3566" width="5.28515625" style="2" customWidth="1"/>
    <col min="3567" max="3567" width="9.5703125" style="2" customWidth="1"/>
    <col min="3568" max="3568" width="6.7109375" style="2" customWidth="1"/>
    <col min="3569" max="3569" width="13.42578125" style="2" customWidth="1"/>
    <col min="3570" max="3570" width="7.5703125" style="2" customWidth="1"/>
    <col min="3571" max="3586" width="3.7109375" style="2" customWidth="1"/>
    <col min="3587" max="3588" width="9.140625" style="2"/>
    <col min="3589" max="3589" width="13" style="2" customWidth="1"/>
    <col min="3590" max="3590" width="6" style="2" customWidth="1"/>
    <col min="3591" max="3816" width="9.140625" style="2"/>
    <col min="3817" max="3817" width="6.7109375" style="2" customWidth="1"/>
    <col min="3818" max="3818" width="63.7109375" style="2" customWidth="1"/>
    <col min="3819" max="3819" width="14.85546875" style="2" customWidth="1"/>
    <col min="3820" max="3820" width="6.42578125" style="2" customWidth="1"/>
    <col min="3821" max="3821" width="5" style="2" customWidth="1"/>
    <col min="3822" max="3822" width="5.28515625" style="2" customWidth="1"/>
    <col min="3823" max="3823" width="9.5703125" style="2" customWidth="1"/>
    <col min="3824" max="3824" width="6.7109375" style="2" customWidth="1"/>
    <col min="3825" max="3825" width="13.42578125" style="2" customWidth="1"/>
    <col min="3826" max="3826" width="7.5703125" style="2" customWidth="1"/>
    <col min="3827" max="3842" width="3.7109375" style="2" customWidth="1"/>
    <col min="3843" max="3844" width="9.140625" style="2"/>
    <col min="3845" max="3845" width="13" style="2" customWidth="1"/>
    <col min="3846" max="3846" width="6" style="2" customWidth="1"/>
    <col min="3847" max="4072" width="9.140625" style="2"/>
    <col min="4073" max="4073" width="6.7109375" style="2" customWidth="1"/>
    <col min="4074" max="4074" width="63.7109375" style="2" customWidth="1"/>
    <col min="4075" max="4075" width="14.85546875" style="2" customWidth="1"/>
    <col min="4076" max="4076" width="6.42578125" style="2" customWidth="1"/>
    <col min="4077" max="4077" width="5" style="2" customWidth="1"/>
    <col min="4078" max="4078" width="5.28515625" style="2" customWidth="1"/>
    <col min="4079" max="4079" width="9.5703125" style="2" customWidth="1"/>
    <col min="4080" max="4080" width="6.7109375" style="2" customWidth="1"/>
    <col min="4081" max="4081" width="13.42578125" style="2" customWidth="1"/>
    <col min="4082" max="4082" width="7.5703125" style="2" customWidth="1"/>
    <col min="4083" max="4098" width="3.7109375" style="2" customWidth="1"/>
    <col min="4099" max="4100" width="9.140625" style="2"/>
    <col min="4101" max="4101" width="13" style="2" customWidth="1"/>
    <col min="4102" max="4102" width="6" style="2" customWidth="1"/>
    <col min="4103" max="4328" width="9.140625" style="2"/>
    <col min="4329" max="4329" width="6.7109375" style="2" customWidth="1"/>
    <col min="4330" max="4330" width="63.7109375" style="2" customWidth="1"/>
    <col min="4331" max="4331" width="14.85546875" style="2" customWidth="1"/>
    <col min="4332" max="4332" width="6.42578125" style="2" customWidth="1"/>
    <col min="4333" max="4333" width="5" style="2" customWidth="1"/>
    <col min="4334" max="4334" width="5.28515625" style="2" customWidth="1"/>
    <col min="4335" max="4335" width="9.5703125" style="2" customWidth="1"/>
    <col min="4336" max="4336" width="6.7109375" style="2" customWidth="1"/>
    <col min="4337" max="4337" width="13.42578125" style="2" customWidth="1"/>
    <col min="4338" max="4338" width="7.5703125" style="2" customWidth="1"/>
    <col min="4339" max="4354" width="3.7109375" style="2" customWidth="1"/>
    <col min="4355" max="4356" width="9.140625" style="2"/>
    <col min="4357" max="4357" width="13" style="2" customWidth="1"/>
    <col min="4358" max="4358" width="6" style="2" customWidth="1"/>
    <col min="4359" max="4584" width="9.140625" style="2"/>
    <col min="4585" max="4585" width="6.7109375" style="2" customWidth="1"/>
    <col min="4586" max="4586" width="63.7109375" style="2" customWidth="1"/>
    <col min="4587" max="4587" width="14.85546875" style="2" customWidth="1"/>
    <col min="4588" max="4588" width="6.42578125" style="2" customWidth="1"/>
    <col min="4589" max="4589" width="5" style="2" customWidth="1"/>
    <col min="4590" max="4590" width="5.28515625" style="2" customWidth="1"/>
    <col min="4591" max="4591" width="9.5703125" style="2" customWidth="1"/>
    <col min="4592" max="4592" width="6.7109375" style="2" customWidth="1"/>
    <col min="4593" max="4593" width="13.42578125" style="2" customWidth="1"/>
    <col min="4594" max="4594" width="7.5703125" style="2" customWidth="1"/>
    <col min="4595" max="4610" width="3.7109375" style="2" customWidth="1"/>
    <col min="4611" max="4612" width="9.140625" style="2"/>
    <col min="4613" max="4613" width="13" style="2" customWidth="1"/>
    <col min="4614" max="4614" width="6" style="2" customWidth="1"/>
    <col min="4615" max="4840" width="9.140625" style="2"/>
    <col min="4841" max="4841" width="6.7109375" style="2" customWidth="1"/>
    <col min="4842" max="4842" width="63.7109375" style="2" customWidth="1"/>
    <col min="4843" max="4843" width="14.85546875" style="2" customWidth="1"/>
    <col min="4844" max="4844" width="6.42578125" style="2" customWidth="1"/>
    <col min="4845" max="4845" width="5" style="2" customWidth="1"/>
    <col min="4846" max="4846" width="5.28515625" style="2" customWidth="1"/>
    <col min="4847" max="4847" width="9.5703125" style="2" customWidth="1"/>
    <col min="4848" max="4848" width="6.7109375" style="2" customWidth="1"/>
    <col min="4849" max="4849" width="13.42578125" style="2" customWidth="1"/>
    <col min="4850" max="4850" width="7.5703125" style="2" customWidth="1"/>
    <col min="4851" max="4866" width="3.7109375" style="2" customWidth="1"/>
    <col min="4867" max="4868" width="9.140625" style="2"/>
    <col min="4869" max="4869" width="13" style="2" customWidth="1"/>
    <col min="4870" max="4870" width="6" style="2" customWidth="1"/>
    <col min="4871" max="5096" width="9.140625" style="2"/>
    <col min="5097" max="5097" width="6.7109375" style="2" customWidth="1"/>
    <col min="5098" max="5098" width="63.7109375" style="2" customWidth="1"/>
    <col min="5099" max="5099" width="14.85546875" style="2" customWidth="1"/>
    <col min="5100" max="5100" width="6.42578125" style="2" customWidth="1"/>
    <col min="5101" max="5101" width="5" style="2" customWidth="1"/>
    <col min="5102" max="5102" width="5.28515625" style="2" customWidth="1"/>
    <col min="5103" max="5103" width="9.5703125" style="2" customWidth="1"/>
    <col min="5104" max="5104" width="6.7109375" style="2" customWidth="1"/>
    <col min="5105" max="5105" width="13.42578125" style="2" customWidth="1"/>
    <col min="5106" max="5106" width="7.5703125" style="2" customWidth="1"/>
    <col min="5107" max="5122" width="3.7109375" style="2" customWidth="1"/>
    <col min="5123" max="5124" width="9.140625" style="2"/>
    <col min="5125" max="5125" width="13" style="2" customWidth="1"/>
    <col min="5126" max="5126" width="6" style="2" customWidth="1"/>
    <col min="5127" max="5352" width="9.140625" style="2"/>
    <col min="5353" max="5353" width="6.7109375" style="2" customWidth="1"/>
    <col min="5354" max="5354" width="63.7109375" style="2" customWidth="1"/>
    <col min="5355" max="5355" width="14.85546875" style="2" customWidth="1"/>
    <col min="5356" max="5356" width="6.42578125" style="2" customWidth="1"/>
    <col min="5357" max="5357" width="5" style="2" customWidth="1"/>
    <col min="5358" max="5358" width="5.28515625" style="2" customWidth="1"/>
    <col min="5359" max="5359" width="9.5703125" style="2" customWidth="1"/>
    <col min="5360" max="5360" width="6.7109375" style="2" customWidth="1"/>
    <col min="5361" max="5361" width="13.42578125" style="2" customWidth="1"/>
    <col min="5362" max="5362" width="7.5703125" style="2" customWidth="1"/>
    <col min="5363" max="5378" width="3.7109375" style="2" customWidth="1"/>
    <col min="5379" max="5380" width="9.140625" style="2"/>
    <col min="5381" max="5381" width="13" style="2" customWidth="1"/>
    <col min="5382" max="5382" width="6" style="2" customWidth="1"/>
    <col min="5383" max="5608" width="9.140625" style="2"/>
    <col min="5609" max="5609" width="6.7109375" style="2" customWidth="1"/>
    <col min="5610" max="5610" width="63.7109375" style="2" customWidth="1"/>
    <col min="5611" max="5611" width="14.85546875" style="2" customWidth="1"/>
    <col min="5612" max="5612" width="6.42578125" style="2" customWidth="1"/>
    <col min="5613" max="5613" width="5" style="2" customWidth="1"/>
    <col min="5614" max="5614" width="5.28515625" style="2" customWidth="1"/>
    <col min="5615" max="5615" width="9.5703125" style="2" customWidth="1"/>
    <col min="5616" max="5616" width="6.7109375" style="2" customWidth="1"/>
    <col min="5617" max="5617" width="13.42578125" style="2" customWidth="1"/>
    <col min="5618" max="5618" width="7.5703125" style="2" customWidth="1"/>
    <col min="5619" max="5634" width="3.7109375" style="2" customWidth="1"/>
    <col min="5635" max="5636" width="9.140625" style="2"/>
    <col min="5637" max="5637" width="13" style="2" customWidth="1"/>
    <col min="5638" max="5638" width="6" style="2" customWidth="1"/>
    <col min="5639" max="5864" width="9.140625" style="2"/>
    <col min="5865" max="5865" width="6.7109375" style="2" customWidth="1"/>
    <col min="5866" max="5866" width="63.7109375" style="2" customWidth="1"/>
    <col min="5867" max="5867" width="14.85546875" style="2" customWidth="1"/>
    <col min="5868" max="5868" width="6.42578125" style="2" customWidth="1"/>
    <col min="5869" max="5869" width="5" style="2" customWidth="1"/>
    <col min="5870" max="5870" width="5.28515625" style="2" customWidth="1"/>
    <col min="5871" max="5871" width="9.5703125" style="2" customWidth="1"/>
    <col min="5872" max="5872" width="6.7109375" style="2" customWidth="1"/>
    <col min="5873" max="5873" width="13.42578125" style="2" customWidth="1"/>
    <col min="5874" max="5874" width="7.5703125" style="2" customWidth="1"/>
    <col min="5875" max="5890" width="3.7109375" style="2" customWidth="1"/>
    <col min="5891" max="5892" width="9.140625" style="2"/>
    <col min="5893" max="5893" width="13" style="2" customWidth="1"/>
    <col min="5894" max="5894" width="6" style="2" customWidth="1"/>
    <col min="5895" max="6120" width="9.140625" style="2"/>
    <col min="6121" max="6121" width="6.7109375" style="2" customWidth="1"/>
    <col min="6122" max="6122" width="63.7109375" style="2" customWidth="1"/>
    <col min="6123" max="6123" width="14.85546875" style="2" customWidth="1"/>
    <col min="6124" max="6124" width="6.42578125" style="2" customWidth="1"/>
    <col min="6125" max="6125" width="5" style="2" customWidth="1"/>
    <col min="6126" max="6126" width="5.28515625" style="2" customWidth="1"/>
    <col min="6127" max="6127" width="9.5703125" style="2" customWidth="1"/>
    <col min="6128" max="6128" width="6.7109375" style="2" customWidth="1"/>
    <col min="6129" max="6129" width="13.42578125" style="2" customWidth="1"/>
    <col min="6130" max="6130" width="7.5703125" style="2" customWidth="1"/>
    <col min="6131" max="6146" width="3.7109375" style="2" customWidth="1"/>
    <col min="6147" max="6148" width="9.140625" style="2"/>
    <col min="6149" max="6149" width="13" style="2" customWidth="1"/>
    <col min="6150" max="6150" width="6" style="2" customWidth="1"/>
    <col min="6151" max="6376" width="9.140625" style="2"/>
    <col min="6377" max="6377" width="6.7109375" style="2" customWidth="1"/>
    <col min="6378" max="6378" width="63.7109375" style="2" customWidth="1"/>
    <col min="6379" max="6379" width="14.85546875" style="2" customWidth="1"/>
    <col min="6380" max="6380" width="6.42578125" style="2" customWidth="1"/>
    <col min="6381" max="6381" width="5" style="2" customWidth="1"/>
    <col min="6382" max="6382" width="5.28515625" style="2" customWidth="1"/>
    <col min="6383" max="6383" width="9.5703125" style="2" customWidth="1"/>
    <col min="6384" max="6384" width="6.7109375" style="2" customWidth="1"/>
    <col min="6385" max="6385" width="13.42578125" style="2" customWidth="1"/>
    <col min="6386" max="6386" width="7.5703125" style="2" customWidth="1"/>
    <col min="6387" max="6402" width="3.7109375" style="2" customWidth="1"/>
    <col min="6403" max="6404" width="9.140625" style="2"/>
    <col min="6405" max="6405" width="13" style="2" customWidth="1"/>
    <col min="6406" max="6406" width="6" style="2" customWidth="1"/>
    <col min="6407" max="6632" width="9.140625" style="2"/>
    <col min="6633" max="6633" width="6.7109375" style="2" customWidth="1"/>
    <col min="6634" max="6634" width="63.7109375" style="2" customWidth="1"/>
    <col min="6635" max="6635" width="14.85546875" style="2" customWidth="1"/>
    <col min="6636" max="6636" width="6.42578125" style="2" customWidth="1"/>
    <col min="6637" max="6637" width="5" style="2" customWidth="1"/>
    <col min="6638" max="6638" width="5.28515625" style="2" customWidth="1"/>
    <col min="6639" max="6639" width="9.5703125" style="2" customWidth="1"/>
    <col min="6640" max="6640" width="6.7109375" style="2" customWidth="1"/>
    <col min="6641" max="6641" width="13.42578125" style="2" customWidth="1"/>
    <col min="6642" max="6642" width="7.5703125" style="2" customWidth="1"/>
    <col min="6643" max="6658" width="3.7109375" style="2" customWidth="1"/>
    <col min="6659" max="6660" width="9.140625" style="2"/>
    <col min="6661" max="6661" width="13" style="2" customWidth="1"/>
    <col min="6662" max="6662" width="6" style="2" customWidth="1"/>
    <col min="6663" max="6888" width="9.140625" style="2"/>
    <col min="6889" max="6889" width="6.7109375" style="2" customWidth="1"/>
    <col min="6890" max="6890" width="63.7109375" style="2" customWidth="1"/>
    <col min="6891" max="6891" width="14.85546875" style="2" customWidth="1"/>
    <col min="6892" max="6892" width="6.42578125" style="2" customWidth="1"/>
    <col min="6893" max="6893" width="5" style="2" customWidth="1"/>
    <col min="6894" max="6894" width="5.28515625" style="2" customWidth="1"/>
    <col min="6895" max="6895" width="9.5703125" style="2" customWidth="1"/>
    <col min="6896" max="6896" width="6.7109375" style="2" customWidth="1"/>
    <col min="6897" max="6897" width="13.42578125" style="2" customWidth="1"/>
    <col min="6898" max="6898" width="7.5703125" style="2" customWidth="1"/>
    <col min="6899" max="6914" width="3.7109375" style="2" customWidth="1"/>
    <col min="6915" max="6916" width="9.140625" style="2"/>
    <col min="6917" max="6917" width="13" style="2" customWidth="1"/>
    <col min="6918" max="6918" width="6" style="2" customWidth="1"/>
    <col min="6919" max="7144" width="9.140625" style="2"/>
    <col min="7145" max="7145" width="6.7109375" style="2" customWidth="1"/>
    <col min="7146" max="7146" width="63.7109375" style="2" customWidth="1"/>
    <col min="7147" max="7147" width="14.85546875" style="2" customWidth="1"/>
    <col min="7148" max="7148" width="6.42578125" style="2" customWidth="1"/>
    <col min="7149" max="7149" width="5" style="2" customWidth="1"/>
    <col min="7150" max="7150" width="5.28515625" style="2" customWidth="1"/>
    <col min="7151" max="7151" width="9.5703125" style="2" customWidth="1"/>
    <col min="7152" max="7152" width="6.7109375" style="2" customWidth="1"/>
    <col min="7153" max="7153" width="13.42578125" style="2" customWidth="1"/>
    <col min="7154" max="7154" width="7.5703125" style="2" customWidth="1"/>
    <col min="7155" max="7170" width="3.7109375" style="2" customWidth="1"/>
    <col min="7171" max="7172" width="9.140625" style="2"/>
    <col min="7173" max="7173" width="13" style="2" customWidth="1"/>
    <col min="7174" max="7174" width="6" style="2" customWidth="1"/>
    <col min="7175" max="7400" width="9.140625" style="2"/>
    <col min="7401" max="7401" width="6.7109375" style="2" customWidth="1"/>
    <col min="7402" max="7402" width="63.7109375" style="2" customWidth="1"/>
    <col min="7403" max="7403" width="14.85546875" style="2" customWidth="1"/>
    <col min="7404" max="7404" width="6.42578125" style="2" customWidth="1"/>
    <col min="7405" max="7405" width="5" style="2" customWidth="1"/>
    <col min="7406" max="7406" width="5.28515625" style="2" customWidth="1"/>
    <col min="7407" max="7407" width="9.5703125" style="2" customWidth="1"/>
    <col min="7408" max="7408" width="6.7109375" style="2" customWidth="1"/>
    <col min="7409" max="7409" width="13.42578125" style="2" customWidth="1"/>
    <col min="7410" max="7410" width="7.5703125" style="2" customWidth="1"/>
    <col min="7411" max="7426" width="3.7109375" style="2" customWidth="1"/>
    <col min="7427" max="7428" width="9.140625" style="2"/>
    <col min="7429" max="7429" width="13" style="2" customWidth="1"/>
    <col min="7430" max="7430" width="6" style="2" customWidth="1"/>
    <col min="7431" max="7656" width="9.140625" style="2"/>
    <col min="7657" max="7657" width="6.7109375" style="2" customWidth="1"/>
    <col min="7658" max="7658" width="63.7109375" style="2" customWidth="1"/>
    <col min="7659" max="7659" width="14.85546875" style="2" customWidth="1"/>
    <col min="7660" max="7660" width="6.42578125" style="2" customWidth="1"/>
    <col min="7661" max="7661" width="5" style="2" customWidth="1"/>
    <col min="7662" max="7662" width="5.28515625" style="2" customWidth="1"/>
    <col min="7663" max="7663" width="9.5703125" style="2" customWidth="1"/>
    <col min="7664" max="7664" width="6.7109375" style="2" customWidth="1"/>
    <col min="7665" max="7665" width="13.42578125" style="2" customWidth="1"/>
    <col min="7666" max="7666" width="7.5703125" style="2" customWidth="1"/>
    <col min="7667" max="7682" width="3.7109375" style="2" customWidth="1"/>
    <col min="7683" max="7684" width="9.140625" style="2"/>
    <col min="7685" max="7685" width="13" style="2" customWidth="1"/>
    <col min="7686" max="7686" width="6" style="2" customWidth="1"/>
    <col min="7687" max="7912" width="9.140625" style="2"/>
    <col min="7913" max="7913" width="6.7109375" style="2" customWidth="1"/>
    <col min="7914" max="7914" width="63.7109375" style="2" customWidth="1"/>
    <col min="7915" max="7915" width="14.85546875" style="2" customWidth="1"/>
    <col min="7916" max="7916" width="6.42578125" style="2" customWidth="1"/>
    <col min="7917" max="7917" width="5" style="2" customWidth="1"/>
    <col min="7918" max="7918" width="5.28515625" style="2" customWidth="1"/>
    <col min="7919" max="7919" width="9.5703125" style="2" customWidth="1"/>
    <col min="7920" max="7920" width="6.7109375" style="2" customWidth="1"/>
    <col min="7921" max="7921" width="13.42578125" style="2" customWidth="1"/>
    <col min="7922" max="7922" width="7.5703125" style="2" customWidth="1"/>
    <col min="7923" max="7938" width="3.7109375" style="2" customWidth="1"/>
    <col min="7939" max="7940" width="9.140625" style="2"/>
    <col min="7941" max="7941" width="13" style="2" customWidth="1"/>
    <col min="7942" max="7942" width="6" style="2" customWidth="1"/>
    <col min="7943" max="8168" width="9.140625" style="2"/>
    <col min="8169" max="8169" width="6.7109375" style="2" customWidth="1"/>
    <col min="8170" max="8170" width="63.7109375" style="2" customWidth="1"/>
    <col min="8171" max="8171" width="14.85546875" style="2" customWidth="1"/>
    <col min="8172" max="8172" width="6.42578125" style="2" customWidth="1"/>
    <col min="8173" max="8173" width="5" style="2" customWidth="1"/>
    <col min="8174" max="8174" width="5.28515625" style="2" customWidth="1"/>
    <col min="8175" max="8175" width="9.5703125" style="2" customWidth="1"/>
    <col min="8176" max="8176" width="6.7109375" style="2" customWidth="1"/>
    <col min="8177" max="8177" width="13.42578125" style="2" customWidth="1"/>
    <col min="8178" max="8178" width="7.5703125" style="2" customWidth="1"/>
    <col min="8179" max="8194" width="3.7109375" style="2" customWidth="1"/>
    <col min="8195" max="8196" width="9.140625" style="2"/>
    <col min="8197" max="8197" width="13" style="2" customWidth="1"/>
    <col min="8198" max="8198" width="6" style="2" customWidth="1"/>
    <col min="8199" max="8424" width="9.140625" style="2"/>
    <col min="8425" max="8425" width="6.7109375" style="2" customWidth="1"/>
    <col min="8426" max="8426" width="63.7109375" style="2" customWidth="1"/>
    <col min="8427" max="8427" width="14.85546875" style="2" customWidth="1"/>
    <col min="8428" max="8428" width="6.42578125" style="2" customWidth="1"/>
    <col min="8429" max="8429" width="5" style="2" customWidth="1"/>
    <col min="8430" max="8430" width="5.28515625" style="2" customWidth="1"/>
    <col min="8431" max="8431" width="9.5703125" style="2" customWidth="1"/>
    <col min="8432" max="8432" width="6.7109375" style="2" customWidth="1"/>
    <col min="8433" max="8433" width="13.42578125" style="2" customWidth="1"/>
    <col min="8434" max="8434" width="7.5703125" style="2" customWidth="1"/>
    <col min="8435" max="8450" width="3.7109375" style="2" customWidth="1"/>
    <col min="8451" max="8452" width="9.140625" style="2"/>
    <col min="8453" max="8453" width="13" style="2" customWidth="1"/>
    <col min="8454" max="8454" width="6" style="2" customWidth="1"/>
    <col min="8455" max="8680" width="9.140625" style="2"/>
    <col min="8681" max="8681" width="6.7109375" style="2" customWidth="1"/>
    <col min="8682" max="8682" width="63.7109375" style="2" customWidth="1"/>
    <col min="8683" max="8683" width="14.85546875" style="2" customWidth="1"/>
    <col min="8684" max="8684" width="6.42578125" style="2" customWidth="1"/>
    <col min="8685" max="8685" width="5" style="2" customWidth="1"/>
    <col min="8686" max="8686" width="5.28515625" style="2" customWidth="1"/>
    <col min="8687" max="8687" width="9.5703125" style="2" customWidth="1"/>
    <col min="8688" max="8688" width="6.7109375" style="2" customWidth="1"/>
    <col min="8689" max="8689" width="13.42578125" style="2" customWidth="1"/>
    <col min="8690" max="8690" width="7.5703125" style="2" customWidth="1"/>
    <col min="8691" max="8706" width="3.7109375" style="2" customWidth="1"/>
    <col min="8707" max="8708" width="9.140625" style="2"/>
    <col min="8709" max="8709" width="13" style="2" customWidth="1"/>
    <col min="8710" max="8710" width="6" style="2" customWidth="1"/>
    <col min="8711" max="8936" width="9.140625" style="2"/>
    <col min="8937" max="8937" width="6.7109375" style="2" customWidth="1"/>
    <col min="8938" max="8938" width="63.7109375" style="2" customWidth="1"/>
    <col min="8939" max="8939" width="14.85546875" style="2" customWidth="1"/>
    <col min="8940" max="8940" width="6.42578125" style="2" customWidth="1"/>
    <col min="8941" max="8941" width="5" style="2" customWidth="1"/>
    <col min="8942" max="8942" width="5.28515625" style="2" customWidth="1"/>
    <col min="8943" max="8943" width="9.5703125" style="2" customWidth="1"/>
    <col min="8944" max="8944" width="6.7109375" style="2" customWidth="1"/>
    <col min="8945" max="8945" width="13.42578125" style="2" customWidth="1"/>
    <col min="8946" max="8946" width="7.5703125" style="2" customWidth="1"/>
    <col min="8947" max="8962" width="3.7109375" style="2" customWidth="1"/>
    <col min="8963" max="8964" width="9.140625" style="2"/>
    <col min="8965" max="8965" width="13" style="2" customWidth="1"/>
    <col min="8966" max="8966" width="6" style="2" customWidth="1"/>
    <col min="8967" max="9192" width="9.140625" style="2"/>
    <col min="9193" max="9193" width="6.7109375" style="2" customWidth="1"/>
    <col min="9194" max="9194" width="63.7109375" style="2" customWidth="1"/>
    <col min="9195" max="9195" width="14.85546875" style="2" customWidth="1"/>
    <col min="9196" max="9196" width="6.42578125" style="2" customWidth="1"/>
    <col min="9197" max="9197" width="5" style="2" customWidth="1"/>
    <col min="9198" max="9198" width="5.28515625" style="2" customWidth="1"/>
    <col min="9199" max="9199" width="9.5703125" style="2" customWidth="1"/>
    <col min="9200" max="9200" width="6.7109375" style="2" customWidth="1"/>
    <col min="9201" max="9201" width="13.42578125" style="2" customWidth="1"/>
    <col min="9202" max="9202" width="7.5703125" style="2" customWidth="1"/>
    <col min="9203" max="9218" width="3.7109375" style="2" customWidth="1"/>
    <col min="9219" max="9220" width="9.140625" style="2"/>
    <col min="9221" max="9221" width="13" style="2" customWidth="1"/>
    <col min="9222" max="9222" width="6" style="2" customWidth="1"/>
    <col min="9223" max="9448" width="9.140625" style="2"/>
    <col min="9449" max="9449" width="6.7109375" style="2" customWidth="1"/>
    <col min="9450" max="9450" width="63.7109375" style="2" customWidth="1"/>
    <col min="9451" max="9451" width="14.85546875" style="2" customWidth="1"/>
    <col min="9452" max="9452" width="6.42578125" style="2" customWidth="1"/>
    <col min="9453" max="9453" width="5" style="2" customWidth="1"/>
    <col min="9454" max="9454" width="5.28515625" style="2" customWidth="1"/>
    <col min="9455" max="9455" width="9.5703125" style="2" customWidth="1"/>
    <col min="9456" max="9456" width="6.7109375" style="2" customWidth="1"/>
    <col min="9457" max="9457" width="13.42578125" style="2" customWidth="1"/>
    <col min="9458" max="9458" width="7.5703125" style="2" customWidth="1"/>
    <col min="9459" max="9474" width="3.7109375" style="2" customWidth="1"/>
    <col min="9475" max="9476" width="9.140625" style="2"/>
    <col min="9477" max="9477" width="13" style="2" customWidth="1"/>
    <col min="9478" max="9478" width="6" style="2" customWidth="1"/>
    <col min="9479" max="9704" width="9.140625" style="2"/>
    <col min="9705" max="9705" width="6.7109375" style="2" customWidth="1"/>
    <col min="9706" max="9706" width="63.7109375" style="2" customWidth="1"/>
    <col min="9707" max="9707" width="14.85546875" style="2" customWidth="1"/>
    <col min="9708" max="9708" width="6.42578125" style="2" customWidth="1"/>
    <col min="9709" max="9709" width="5" style="2" customWidth="1"/>
    <col min="9710" max="9710" width="5.28515625" style="2" customWidth="1"/>
    <col min="9711" max="9711" width="9.5703125" style="2" customWidth="1"/>
    <col min="9712" max="9712" width="6.7109375" style="2" customWidth="1"/>
    <col min="9713" max="9713" width="13.42578125" style="2" customWidth="1"/>
    <col min="9714" max="9714" width="7.5703125" style="2" customWidth="1"/>
    <col min="9715" max="9730" width="3.7109375" style="2" customWidth="1"/>
    <col min="9731" max="9732" width="9.140625" style="2"/>
    <col min="9733" max="9733" width="13" style="2" customWidth="1"/>
    <col min="9734" max="9734" width="6" style="2" customWidth="1"/>
    <col min="9735" max="9960" width="9.140625" style="2"/>
    <col min="9961" max="9961" width="6.7109375" style="2" customWidth="1"/>
    <col min="9962" max="9962" width="63.7109375" style="2" customWidth="1"/>
    <col min="9963" max="9963" width="14.85546875" style="2" customWidth="1"/>
    <col min="9964" max="9964" width="6.42578125" style="2" customWidth="1"/>
    <col min="9965" max="9965" width="5" style="2" customWidth="1"/>
    <col min="9966" max="9966" width="5.28515625" style="2" customWidth="1"/>
    <col min="9967" max="9967" width="9.5703125" style="2" customWidth="1"/>
    <col min="9968" max="9968" width="6.7109375" style="2" customWidth="1"/>
    <col min="9969" max="9969" width="13.42578125" style="2" customWidth="1"/>
    <col min="9970" max="9970" width="7.5703125" style="2" customWidth="1"/>
    <col min="9971" max="9986" width="3.7109375" style="2" customWidth="1"/>
    <col min="9987" max="9988" width="9.140625" style="2"/>
    <col min="9989" max="9989" width="13" style="2" customWidth="1"/>
    <col min="9990" max="9990" width="6" style="2" customWidth="1"/>
    <col min="9991" max="10216" width="9.140625" style="2"/>
    <col min="10217" max="10217" width="6.7109375" style="2" customWidth="1"/>
    <col min="10218" max="10218" width="63.7109375" style="2" customWidth="1"/>
    <col min="10219" max="10219" width="14.85546875" style="2" customWidth="1"/>
    <col min="10220" max="10220" width="6.42578125" style="2" customWidth="1"/>
    <col min="10221" max="10221" width="5" style="2" customWidth="1"/>
    <col min="10222" max="10222" width="5.28515625" style="2" customWidth="1"/>
    <col min="10223" max="10223" width="9.5703125" style="2" customWidth="1"/>
    <col min="10224" max="10224" width="6.7109375" style="2" customWidth="1"/>
    <col min="10225" max="10225" width="13.42578125" style="2" customWidth="1"/>
    <col min="10226" max="10226" width="7.5703125" style="2" customWidth="1"/>
    <col min="10227" max="10242" width="3.7109375" style="2" customWidth="1"/>
    <col min="10243" max="10244" width="9.140625" style="2"/>
    <col min="10245" max="10245" width="13" style="2" customWidth="1"/>
    <col min="10246" max="10246" width="6" style="2" customWidth="1"/>
    <col min="10247" max="10472" width="9.140625" style="2"/>
    <col min="10473" max="10473" width="6.7109375" style="2" customWidth="1"/>
    <col min="10474" max="10474" width="63.7109375" style="2" customWidth="1"/>
    <col min="10475" max="10475" width="14.85546875" style="2" customWidth="1"/>
    <col min="10476" max="10476" width="6.42578125" style="2" customWidth="1"/>
    <col min="10477" max="10477" width="5" style="2" customWidth="1"/>
    <col min="10478" max="10478" width="5.28515625" style="2" customWidth="1"/>
    <col min="10479" max="10479" width="9.5703125" style="2" customWidth="1"/>
    <col min="10480" max="10480" width="6.7109375" style="2" customWidth="1"/>
    <col min="10481" max="10481" width="13.42578125" style="2" customWidth="1"/>
    <col min="10482" max="10482" width="7.5703125" style="2" customWidth="1"/>
    <col min="10483" max="10498" width="3.7109375" style="2" customWidth="1"/>
    <col min="10499" max="10500" width="9.140625" style="2"/>
    <col min="10501" max="10501" width="13" style="2" customWidth="1"/>
    <col min="10502" max="10502" width="6" style="2" customWidth="1"/>
    <col min="10503" max="10728" width="9.140625" style="2"/>
    <col min="10729" max="10729" width="6.7109375" style="2" customWidth="1"/>
    <col min="10730" max="10730" width="63.7109375" style="2" customWidth="1"/>
    <col min="10731" max="10731" width="14.85546875" style="2" customWidth="1"/>
    <col min="10732" max="10732" width="6.42578125" style="2" customWidth="1"/>
    <col min="10733" max="10733" width="5" style="2" customWidth="1"/>
    <col min="10734" max="10734" width="5.28515625" style="2" customWidth="1"/>
    <col min="10735" max="10735" width="9.5703125" style="2" customWidth="1"/>
    <col min="10736" max="10736" width="6.7109375" style="2" customWidth="1"/>
    <col min="10737" max="10737" width="13.42578125" style="2" customWidth="1"/>
    <col min="10738" max="10738" width="7.5703125" style="2" customWidth="1"/>
    <col min="10739" max="10754" width="3.7109375" style="2" customWidth="1"/>
    <col min="10755" max="10756" width="9.140625" style="2"/>
    <col min="10757" max="10757" width="13" style="2" customWidth="1"/>
    <col min="10758" max="10758" width="6" style="2" customWidth="1"/>
    <col min="10759" max="10984" width="9.140625" style="2"/>
    <col min="10985" max="10985" width="6.7109375" style="2" customWidth="1"/>
    <col min="10986" max="10986" width="63.7109375" style="2" customWidth="1"/>
    <col min="10987" max="10987" width="14.85546875" style="2" customWidth="1"/>
    <col min="10988" max="10988" width="6.42578125" style="2" customWidth="1"/>
    <col min="10989" max="10989" width="5" style="2" customWidth="1"/>
    <col min="10990" max="10990" width="5.28515625" style="2" customWidth="1"/>
    <col min="10991" max="10991" width="9.5703125" style="2" customWidth="1"/>
    <col min="10992" max="10992" width="6.7109375" style="2" customWidth="1"/>
    <col min="10993" max="10993" width="13.42578125" style="2" customWidth="1"/>
    <col min="10994" max="10994" width="7.5703125" style="2" customWidth="1"/>
    <col min="10995" max="11010" width="3.7109375" style="2" customWidth="1"/>
    <col min="11011" max="11012" width="9.140625" style="2"/>
    <col min="11013" max="11013" width="13" style="2" customWidth="1"/>
    <col min="11014" max="11014" width="6" style="2" customWidth="1"/>
    <col min="11015" max="11240" width="9.140625" style="2"/>
    <col min="11241" max="11241" width="6.7109375" style="2" customWidth="1"/>
    <col min="11242" max="11242" width="63.7109375" style="2" customWidth="1"/>
    <col min="11243" max="11243" width="14.85546875" style="2" customWidth="1"/>
    <col min="11244" max="11244" width="6.42578125" style="2" customWidth="1"/>
    <col min="11245" max="11245" width="5" style="2" customWidth="1"/>
    <col min="11246" max="11246" width="5.28515625" style="2" customWidth="1"/>
    <col min="11247" max="11247" width="9.5703125" style="2" customWidth="1"/>
    <col min="11248" max="11248" width="6.7109375" style="2" customWidth="1"/>
    <col min="11249" max="11249" width="13.42578125" style="2" customWidth="1"/>
    <col min="11250" max="11250" width="7.5703125" style="2" customWidth="1"/>
    <col min="11251" max="11266" width="3.7109375" style="2" customWidth="1"/>
    <col min="11267" max="11268" width="9.140625" style="2"/>
    <col min="11269" max="11269" width="13" style="2" customWidth="1"/>
    <col min="11270" max="11270" width="6" style="2" customWidth="1"/>
    <col min="11271" max="11496" width="9.140625" style="2"/>
    <col min="11497" max="11497" width="6.7109375" style="2" customWidth="1"/>
    <col min="11498" max="11498" width="63.7109375" style="2" customWidth="1"/>
    <col min="11499" max="11499" width="14.85546875" style="2" customWidth="1"/>
    <col min="11500" max="11500" width="6.42578125" style="2" customWidth="1"/>
    <col min="11501" max="11501" width="5" style="2" customWidth="1"/>
    <col min="11502" max="11502" width="5.28515625" style="2" customWidth="1"/>
    <col min="11503" max="11503" width="9.5703125" style="2" customWidth="1"/>
    <col min="11504" max="11504" width="6.7109375" style="2" customWidth="1"/>
    <col min="11505" max="11505" width="13.42578125" style="2" customWidth="1"/>
    <col min="11506" max="11506" width="7.5703125" style="2" customWidth="1"/>
    <col min="11507" max="11522" width="3.7109375" style="2" customWidth="1"/>
    <col min="11523" max="11524" width="9.140625" style="2"/>
    <col min="11525" max="11525" width="13" style="2" customWidth="1"/>
    <col min="11526" max="11526" width="6" style="2" customWidth="1"/>
    <col min="11527" max="11752" width="9.140625" style="2"/>
    <col min="11753" max="11753" width="6.7109375" style="2" customWidth="1"/>
    <col min="11754" max="11754" width="63.7109375" style="2" customWidth="1"/>
    <col min="11755" max="11755" width="14.85546875" style="2" customWidth="1"/>
    <col min="11756" max="11756" width="6.42578125" style="2" customWidth="1"/>
    <col min="11757" max="11757" width="5" style="2" customWidth="1"/>
    <col min="11758" max="11758" width="5.28515625" style="2" customWidth="1"/>
    <col min="11759" max="11759" width="9.5703125" style="2" customWidth="1"/>
    <col min="11760" max="11760" width="6.7109375" style="2" customWidth="1"/>
    <col min="11761" max="11761" width="13.42578125" style="2" customWidth="1"/>
    <col min="11762" max="11762" width="7.5703125" style="2" customWidth="1"/>
    <col min="11763" max="11778" width="3.7109375" style="2" customWidth="1"/>
    <col min="11779" max="11780" width="9.140625" style="2"/>
    <col min="11781" max="11781" width="13" style="2" customWidth="1"/>
    <col min="11782" max="11782" width="6" style="2" customWidth="1"/>
    <col min="11783" max="12008" width="9.140625" style="2"/>
    <col min="12009" max="12009" width="6.7109375" style="2" customWidth="1"/>
    <col min="12010" max="12010" width="63.7109375" style="2" customWidth="1"/>
    <col min="12011" max="12011" width="14.85546875" style="2" customWidth="1"/>
    <col min="12012" max="12012" width="6.42578125" style="2" customWidth="1"/>
    <col min="12013" max="12013" width="5" style="2" customWidth="1"/>
    <col min="12014" max="12014" width="5.28515625" style="2" customWidth="1"/>
    <col min="12015" max="12015" width="9.5703125" style="2" customWidth="1"/>
    <col min="12016" max="12016" width="6.7109375" style="2" customWidth="1"/>
    <col min="12017" max="12017" width="13.42578125" style="2" customWidth="1"/>
    <col min="12018" max="12018" width="7.5703125" style="2" customWidth="1"/>
    <col min="12019" max="12034" width="3.7109375" style="2" customWidth="1"/>
    <col min="12035" max="12036" width="9.140625" style="2"/>
    <col min="12037" max="12037" width="13" style="2" customWidth="1"/>
    <col min="12038" max="12038" width="6" style="2" customWidth="1"/>
    <col min="12039" max="12264" width="9.140625" style="2"/>
    <col min="12265" max="12265" width="6.7109375" style="2" customWidth="1"/>
    <col min="12266" max="12266" width="63.7109375" style="2" customWidth="1"/>
    <col min="12267" max="12267" width="14.85546875" style="2" customWidth="1"/>
    <col min="12268" max="12268" width="6.42578125" style="2" customWidth="1"/>
    <col min="12269" max="12269" width="5" style="2" customWidth="1"/>
    <col min="12270" max="12270" width="5.28515625" style="2" customWidth="1"/>
    <col min="12271" max="12271" width="9.5703125" style="2" customWidth="1"/>
    <col min="12272" max="12272" width="6.7109375" style="2" customWidth="1"/>
    <col min="12273" max="12273" width="13.42578125" style="2" customWidth="1"/>
    <col min="12274" max="12274" width="7.5703125" style="2" customWidth="1"/>
    <col min="12275" max="12290" width="3.7109375" style="2" customWidth="1"/>
    <col min="12291" max="12292" width="9.140625" style="2"/>
    <col min="12293" max="12293" width="13" style="2" customWidth="1"/>
    <col min="12294" max="12294" width="6" style="2" customWidth="1"/>
    <col min="12295" max="12520" width="9.140625" style="2"/>
    <col min="12521" max="12521" width="6.7109375" style="2" customWidth="1"/>
    <col min="12522" max="12522" width="63.7109375" style="2" customWidth="1"/>
    <col min="12523" max="12523" width="14.85546875" style="2" customWidth="1"/>
    <col min="12524" max="12524" width="6.42578125" style="2" customWidth="1"/>
    <col min="12525" max="12525" width="5" style="2" customWidth="1"/>
    <col min="12526" max="12526" width="5.28515625" style="2" customWidth="1"/>
    <col min="12527" max="12527" width="9.5703125" style="2" customWidth="1"/>
    <col min="12528" max="12528" width="6.7109375" style="2" customWidth="1"/>
    <col min="12529" max="12529" width="13.42578125" style="2" customWidth="1"/>
    <col min="12530" max="12530" width="7.5703125" style="2" customWidth="1"/>
    <col min="12531" max="12546" width="3.7109375" style="2" customWidth="1"/>
    <col min="12547" max="12548" width="9.140625" style="2"/>
    <col min="12549" max="12549" width="13" style="2" customWidth="1"/>
    <col min="12550" max="12550" width="6" style="2" customWidth="1"/>
    <col min="12551" max="12776" width="9.140625" style="2"/>
    <col min="12777" max="12777" width="6.7109375" style="2" customWidth="1"/>
    <col min="12778" max="12778" width="63.7109375" style="2" customWidth="1"/>
    <col min="12779" max="12779" width="14.85546875" style="2" customWidth="1"/>
    <col min="12780" max="12780" width="6.42578125" style="2" customWidth="1"/>
    <col min="12781" max="12781" width="5" style="2" customWidth="1"/>
    <col min="12782" max="12782" width="5.28515625" style="2" customWidth="1"/>
    <col min="12783" max="12783" width="9.5703125" style="2" customWidth="1"/>
    <col min="12784" max="12784" width="6.7109375" style="2" customWidth="1"/>
    <col min="12785" max="12785" width="13.42578125" style="2" customWidth="1"/>
    <col min="12786" max="12786" width="7.5703125" style="2" customWidth="1"/>
    <col min="12787" max="12802" width="3.7109375" style="2" customWidth="1"/>
    <col min="12803" max="12804" width="9.140625" style="2"/>
    <col min="12805" max="12805" width="13" style="2" customWidth="1"/>
    <col min="12806" max="12806" width="6" style="2" customWidth="1"/>
    <col min="12807" max="13032" width="9.140625" style="2"/>
    <col min="13033" max="13033" width="6.7109375" style="2" customWidth="1"/>
    <col min="13034" max="13034" width="63.7109375" style="2" customWidth="1"/>
    <col min="13035" max="13035" width="14.85546875" style="2" customWidth="1"/>
    <col min="13036" max="13036" width="6.42578125" style="2" customWidth="1"/>
    <col min="13037" max="13037" width="5" style="2" customWidth="1"/>
    <col min="13038" max="13038" width="5.28515625" style="2" customWidth="1"/>
    <col min="13039" max="13039" width="9.5703125" style="2" customWidth="1"/>
    <col min="13040" max="13040" width="6.7109375" style="2" customWidth="1"/>
    <col min="13041" max="13041" width="13.42578125" style="2" customWidth="1"/>
    <col min="13042" max="13042" width="7.5703125" style="2" customWidth="1"/>
    <col min="13043" max="13058" width="3.7109375" style="2" customWidth="1"/>
    <col min="13059" max="13060" width="9.140625" style="2"/>
    <col min="13061" max="13061" width="13" style="2" customWidth="1"/>
    <col min="13062" max="13062" width="6" style="2" customWidth="1"/>
    <col min="13063" max="13288" width="9.140625" style="2"/>
    <col min="13289" max="13289" width="6.7109375" style="2" customWidth="1"/>
    <col min="13290" max="13290" width="63.7109375" style="2" customWidth="1"/>
    <col min="13291" max="13291" width="14.85546875" style="2" customWidth="1"/>
    <col min="13292" max="13292" width="6.42578125" style="2" customWidth="1"/>
    <col min="13293" max="13293" width="5" style="2" customWidth="1"/>
    <col min="13294" max="13294" width="5.28515625" style="2" customWidth="1"/>
    <col min="13295" max="13295" width="9.5703125" style="2" customWidth="1"/>
    <col min="13296" max="13296" width="6.7109375" style="2" customWidth="1"/>
    <col min="13297" max="13297" width="13.42578125" style="2" customWidth="1"/>
    <col min="13298" max="13298" width="7.5703125" style="2" customWidth="1"/>
    <col min="13299" max="13314" width="3.7109375" style="2" customWidth="1"/>
    <col min="13315" max="13316" width="9.140625" style="2"/>
    <col min="13317" max="13317" width="13" style="2" customWidth="1"/>
    <col min="13318" max="13318" width="6" style="2" customWidth="1"/>
    <col min="13319" max="13544" width="9.140625" style="2"/>
    <col min="13545" max="13545" width="6.7109375" style="2" customWidth="1"/>
    <col min="13546" max="13546" width="63.7109375" style="2" customWidth="1"/>
    <col min="13547" max="13547" width="14.85546875" style="2" customWidth="1"/>
    <col min="13548" max="13548" width="6.42578125" style="2" customWidth="1"/>
    <col min="13549" max="13549" width="5" style="2" customWidth="1"/>
    <col min="13550" max="13550" width="5.28515625" style="2" customWidth="1"/>
    <col min="13551" max="13551" width="9.5703125" style="2" customWidth="1"/>
    <col min="13552" max="13552" width="6.7109375" style="2" customWidth="1"/>
    <col min="13553" max="13553" width="13.42578125" style="2" customWidth="1"/>
    <col min="13554" max="13554" width="7.5703125" style="2" customWidth="1"/>
    <col min="13555" max="13570" width="3.7109375" style="2" customWidth="1"/>
    <col min="13571" max="13572" width="9.140625" style="2"/>
    <col min="13573" max="13573" width="13" style="2" customWidth="1"/>
    <col min="13574" max="13574" width="6" style="2" customWidth="1"/>
    <col min="13575" max="13800" width="9.140625" style="2"/>
    <col min="13801" max="13801" width="6.7109375" style="2" customWidth="1"/>
    <col min="13802" max="13802" width="63.7109375" style="2" customWidth="1"/>
    <col min="13803" max="13803" width="14.85546875" style="2" customWidth="1"/>
    <col min="13804" max="13804" width="6.42578125" style="2" customWidth="1"/>
    <col min="13805" max="13805" width="5" style="2" customWidth="1"/>
    <col min="13806" max="13806" width="5.28515625" style="2" customWidth="1"/>
    <col min="13807" max="13807" width="9.5703125" style="2" customWidth="1"/>
    <col min="13808" max="13808" width="6.7109375" style="2" customWidth="1"/>
    <col min="13809" max="13809" width="13.42578125" style="2" customWidth="1"/>
    <col min="13810" max="13810" width="7.5703125" style="2" customWidth="1"/>
    <col min="13811" max="13826" width="3.7109375" style="2" customWidth="1"/>
    <col min="13827" max="13828" width="9.140625" style="2"/>
    <col min="13829" max="13829" width="13" style="2" customWidth="1"/>
    <col min="13830" max="13830" width="6" style="2" customWidth="1"/>
    <col min="13831" max="14056" width="9.140625" style="2"/>
    <col min="14057" max="14057" width="6.7109375" style="2" customWidth="1"/>
    <col min="14058" max="14058" width="63.7109375" style="2" customWidth="1"/>
    <col min="14059" max="14059" width="14.85546875" style="2" customWidth="1"/>
    <col min="14060" max="14060" width="6.42578125" style="2" customWidth="1"/>
    <col min="14061" max="14061" width="5" style="2" customWidth="1"/>
    <col min="14062" max="14062" width="5.28515625" style="2" customWidth="1"/>
    <col min="14063" max="14063" width="9.5703125" style="2" customWidth="1"/>
    <col min="14064" max="14064" width="6.7109375" style="2" customWidth="1"/>
    <col min="14065" max="14065" width="13.42578125" style="2" customWidth="1"/>
    <col min="14066" max="14066" width="7.5703125" style="2" customWidth="1"/>
    <col min="14067" max="14082" width="3.7109375" style="2" customWidth="1"/>
    <col min="14083" max="14084" width="9.140625" style="2"/>
    <col min="14085" max="14085" width="13" style="2" customWidth="1"/>
    <col min="14086" max="14086" width="6" style="2" customWidth="1"/>
    <col min="14087" max="14312" width="9.140625" style="2"/>
    <col min="14313" max="14313" width="6.7109375" style="2" customWidth="1"/>
    <col min="14314" max="14314" width="63.7109375" style="2" customWidth="1"/>
    <col min="14315" max="14315" width="14.85546875" style="2" customWidth="1"/>
    <col min="14316" max="14316" width="6.42578125" style="2" customWidth="1"/>
    <col min="14317" max="14317" width="5" style="2" customWidth="1"/>
    <col min="14318" max="14318" width="5.28515625" style="2" customWidth="1"/>
    <col min="14319" max="14319" width="9.5703125" style="2" customWidth="1"/>
    <col min="14320" max="14320" width="6.7109375" style="2" customWidth="1"/>
    <col min="14321" max="14321" width="13.42578125" style="2" customWidth="1"/>
    <col min="14322" max="14322" width="7.5703125" style="2" customWidth="1"/>
    <col min="14323" max="14338" width="3.7109375" style="2" customWidth="1"/>
    <col min="14339" max="14340" width="9.140625" style="2"/>
    <col min="14341" max="14341" width="13" style="2" customWidth="1"/>
    <col min="14342" max="14342" width="6" style="2" customWidth="1"/>
    <col min="14343" max="14568" width="9.140625" style="2"/>
    <col min="14569" max="14569" width="6.7109375" style="2" customWidth="1"/>
    <col min="14570" max="14570" width="63.7109375" style="2" customWidth="1"/>
    <col min="14571" max="14571" width="14.85546875" style="2" customWidth="1"/>
    <col min="14572" max="14572" width="6.42578125" style="2" customWidth="1"/>
    <col min="14573" max="14573" width="5" style="2" customWidth="1"/>
    <col min="14574" max="14574" width="5.28515625" style="2" customWidth="1"/>
    <col min="14575" max="14575" width="9.5703125" style="2" customWidth="1"/>
    <col min="14576" max="14576" width="6.7109375" style="2" customWidth="1"/>
    <col min="14577" max="14577" width="13.42578125" style="2" customWidth="1"/>
    <col min="14578" max="14578" width="7.5703125" style="2" customWidth="1"/>
    <col min="14579" max="14594" width="3.7109375" style="2" customWidth="1"/>
    <col min="14595" max="14596" width="9.140625" style="2"/>
    <col min="14597" max="14597" width="13" style="2" customWidth="1"/>
    <col min="14598" max="14598" width="6" style="2" customWidth="1"/>
    <col min="14599" max="14824" width="9.140625" style="2"/>
    <col min="14825" max="14825" width="6.7109375" style="2" customWidth="1"/>
    <col min="14826" max="14826" width="63.7109375" style="2" customWidth="1"/>
    <col min="14827" max="14827" width="14.85546875" style="2" customWidth="1"/>
    <col min="14828" max="14828" width="6.42578125" style="2" customWidth="1"/>
    <col min="14829" max="14829" width="5" style="2" customWidth="1"/>
    <col min="14830" max="14830" width="5.28515625" style="2" customWidth="1"/>
    <col min="14831" max="14831" width="9.5703125" style="2" customWidth="1"/>
    <col min="14832" max="14832" width="6.7109375" style="2" customWidth="1"/>
    <col min="14833" max="14833" width="13.42578125" style="2" customWidth="1"/>
    <col min="14834" max="14834" width="7.5703125" style="2" customWidth="1"/>
    <col min="14835" max="14850" width="3.7109375" style="2" customWidth="1"/>
    <col min="14851" max="14852" width="9.140625" style="2"/>
    <col min="14853" max="14853" width="13" style="2" customWidth="1"/>
    <col min="14854" max="14854" width="6" style="2" customWidth="1"/>
    <col min="14855" max="15080" width="9.140625" style="2"/>
    <col min="15081" max="15081" width="6.7109375" style="2" customWidth="1"/>
    <col min="15082" max="15082" width="63.7109375" style="2" customWidth="1"/>
    <col min="15083" max="15083" width="14.85546875" style="2" customWidth="1"/>
    <col min="15084" max="15084" width="6.42578125" style="2" customWidth="1"/>
    <col min="15085" max="15085" width="5" style="2" customWidth="1"/>
    <col min="15086" max="15086" width="5.28515625" style="2" customWidth="1"/>
    <col min="15087" max="15087" width="9.5703125" style="2" customWidth="1"/>
    <col min="15088" max="15088" width="6.7109375" style="2" customWidth="1"/>
    <col min="15089" max="15089" width="13.42578125" style="2" customWidth="1"/>
    <col min="15090" max="15090" width="7.5703125" style="2" customWidth="1"/>
    <col min="15091" max="15106" width="3.7109375" style="2" customWidth="1"/>
    <col min="15107" max="15108" width="9.140625" style="2"/>
    <col min="15109" max="15109" width="13" style="2" customWidth="1"/>
    <col min="15110" max="15110" width="6" style="2" customWidth="1"/>
    <col min="15111" max="15336" width="9.140625" style="2"/>
    <col min="15337" max="15337" width="6.7109375" style="2" customWidth="1"/>
    <col min="15338" max="15338" width="63.7109375" style="2" customWidth="1"/>
    <col min="15339" max="15339" width="14.85546875" style="2" customWidth="1"/>
    <col min="15340" max="15340" width="6.42578125" style="2" customWidth="1"/>
    <col min="15341" max="15341" width="5" style="2" customWidth="1"/>
    <col min="15342" max="15342" width="5.28515625" style="2" customWidth="1"/>
    <col min="15343" max="15343" width="9.5703125" style="2" customWidth="1"/>
    <col min="15344" max="15344" width="6.7109375" style="2" customWidth="1"/>
    <col min="15345" max="15345" width="13.42578125" style="2" customWidth="1"/>
    <col min="15346" max="15346" width="7.5703125" style="2" customWidth="1"/>
    <col min="15347" max="15362" width="3.7109375" style="2" customWidth="1"/>
    <col min="15363" max="15364" width="9.140625" style="2"/>
    <col min="15365" max="15365" width="13" style="2" customWidth="1"/>
    <col min="15366" max="15366" width="6" style="2" customWidth="1"/>
    <col min="15367" max="15592" width="9.140625" style="2"/>
    <col min="15593" max="15593" width="6.7109375" style="2" customWidth="1"/>
    <col min="15594" max="15594" width="63.7109375" style="2" customWidth="1"/>
    <col min="15595" max="15595" width="14.85546875" style="2" customWidth="1"/>
    <col min="15596" max="15596" width="6.42578125" style="2" customWidth="1"/>
    <col min="15597" max="15597" width="5" style="2" customWidth="1"/>
    <col min="15598" max="15598" width="5.28515625" style="2" customWidth="1"/>
    <col min="15599" max="15599" width="9.5703125" style="2" customWidth="1"/>
    <col min="15600" max="15600" width="6.7109375" style="2" customWidth="1"/>
    <col min="15601" max="15601" width="13.42578125" style="2" customWidth="1"/>
    <col min="15602" max="15602" width="7.5703125" style="2" customWidth="1"/>
    <col min="15603" max="15618" width="3.7109375" style="2" customWidth="1"/>
    <col min="15619" max="15620" width="9.140625" style="2"/>
    <col min="15621" max="15621" width="13" style="2" customWidth="1"/>
    <col min="15622" max="15622" width="6" style="2" customWidth="1"/>
    <col min="15623" max="15848" width="9.140625" style="2"/>
    <col min="15849" max="15849" width="6.7109375" style="2" customWidth="1"/>
    <col min="15850" max="15850" width="63.7109375" style="2" customWidth="1"/>
    <col min="15851" max="15851" width="14.85546875" style="2" customWidth="1"/>
    <col min="15852" max="15852" width="6.42578125" style="2" customWidth="1"/>
    <col min="15853" max="15853" width="5" style="2" customWidth="1"/>
    <col min="15854" max="15854" width="5.28515625" style="2" customWidth="1"/>
    <col min="15855" max="15855" width="9.5703125" style="2" customWidth="1"/>
    <col min="15856" max="15856" width="6.7109375" style="2" customWidth="1"/>
    <col min="15857" max="15857" width="13.42578125" style="2" customWidth="1"/>
    <col min="15858" max="15858" width="7.5703125" style="2" customWidth="1"/>
    <col min="15859" max="15874" width="3.7109375" style="2" customWidth="1"/>
    <col min="15875" max="15876" width="9.140625" style="2"/>
    <col min="15877" max="15877" width="13" style="2" customWidth="1"/>
    <col min="15878" max="15878" width="6" style="2" customWidth="1"/>
    <col min="15879" max="16104" width="9.140625" style="2"/>
    <col min="16105" max="16105" width="6.7109375" style="2" customWidth="1"/>
    <col min="16106" max="16106" width="63.7109375" style="2" customWidth="1"/>
    <col min="16107" max="16107" width="14.85546875" style="2" customWidth="1"/>
    <col min="16108" max="16108" width="6.42578125" style="2" customWidth="1"/>
    <col min="16109" max="16109" width="5" style="2" customWidth="1"/>
    <col min="16110" max="16110" width="5.28515625" style="2" customWidth="1"/>
    <col min="16111" max="16111" width="9.5703125" style="2" customWidth="1"/>
    <col min="16112" max="16112" width="6.7109375" style="2" customWidth="1"/>
    <col min="16113" max="16113" width="13.42578125" style="2" customWidth="1"/>
    <col min="16114" max="16114" width="7.5703125" style="2" customWidth="1"/>
    <col min="16115" max="16130" width="3.7109375" style="2" customWidth="1"/>
    <col min="16131" max="16132" width="9.140625" style="2"/>
    <col min="16133" max="16133" width="13" style="2" customWidth="1"/>
    <col min="16134" max="16134" width="6" style="2" customWidth="1"/>
    <col min="16135" max="16384" width="9.140625" style="2"/>
  </cols>
  <sheetData>
    <row r="2" spans="1:10" ht="19.5" customHeight="1">
      <c r="A2" s="395" t="s">
        <v>202</v>
      </c>
      <c r="B2" s="395"/>
      <c r="C2" s="395"/>
      <c r="D2" s="395"/>
      <c r="E2" s="395"/>
      <c r="F2" s="395"/>
      <c r="G2" s="395"/>
      <c r="H2" s="395"/>
      <c r="I2" s="149"/>
    </row>
    <row r="3" spans="1:10">
      <c r="A3" s="399" t="s">
        <v>62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0">
      <c r="A4" s="399" t="s">
        <v>203</v>
      </c>
      <c r="B4" s="399"/>
      <c r="C4" s="399"/>
      <c r="D4" s="399"/>
      <c r="E4" s="399"/>
      <c r="F4" s="399"/>
      <c r="G4" s="399"/>
      <c r="H4" s="399"/>
      <c r="I4" s="399"/>
      <c r="J4" s="399"/>
    </row>
    <row r="5" spans="1:10">
      <c r="A5" s="399" t="s">
        <v>64</v>
      </c>
      <c r="B5" s="399"/>
      <c r="C5" s="399"/>
      <c r="D5" s="399"/>
      <c r="E5" s="399"/>
      <c r="F5" s="399"/>
      <c r="G5" s="399"/>
      <c r="H5" s="399"/>
      <c r="I5" s="399"/>
      <c r="J5" s="399"/>
    </row>
    <row r="6" spans="1:10">
      <c r="A6" s="398" t="s">
        <v>65</v>
      </c>
      <c r="B6" s="398"/>
      <c r="C6" s="398"/>
      <c r="D6" s="398"/>
      <c r="E6" s="398"/>
      <c r="F6" s="398"/>
      <c r="G6" s="398"/>
      <c r="H6" s="398"/>
      <c r="I6" s="398"/>
      <c r="J6" s="398"/>
    </row>
    <row r="7" spans="1:10">
      <c r="A7" s="399" t="s">
        <v>178</v>
      </c>
      <c r="B7" s="399"/>
      <c r="C7" s="399"/>
      <c r="D7" s="399"/>
      <c r="E7" s="74"/>
      <c r="F7" s="74"/>
      <c r="G7" s="74"/>
      <c r="H7" s="74"/>
      <c r="I7" s="74"/>
      <c r="J7" s="74"/>
    </row>
    <row r="8" spans="1:10">
      <c r="A8" s="399" t="s">
        <v>248</v>
      </c>
      <c r="B8" s="399"/>
      <c r="C8" s="399"/>
      <c r="D8" s="399"/>
      <c r="E8" s="74"/>
      <c r="F8" s="74"/>
      <c r="G8" s="2"/>
      <c r="H8" s="2"/>
      <c r="I8" s="2"/>
      <c r="J8" s="2"/>
    </row>
    <row r="9" spans="1:10" ht="20.100000000000001" customHeight="1" thickBot="1">
      <c r="A9" s="400" t="s">
        <v>222</v>
      </c>
      <c r="B9" s="400"/>
      <c r="C9" s="400"/>
      <c r="D9" s="400"/>
      <c r="E9" s="2"/>
      <c r="F9" s="2"/>
      <c r="G9" s="2"/>
      <c r="H9" s="2"/>
      <c r="I9" s="2"/>
      <c r="J9" s="2"/>
    </row>
    <row r="10" spans="1:10" ht="12.95" customHeight="1" thickTop="1">
      <c r="F10" s="441" t="s">
        <v>6</v>
      </c>
      <c r="G10" s="421"/>
      <c r="H10" s="421"/>
      <c r="I10" s="421"/>
      <c r="J10" s="422"/>
    </row>
    <row r="11" spans="1:10" ht="16.5" customHeight="1" thickBot="1">
      <c r="F11" s="442"/>
      <c r="G11" s="423"/>
      <c r="H11" s="423"/>
      <c r="I11" s="423"/>
      <c r="J11" s="424"/>
    </row>
    <row r="12" spans="1:10" s="76" customFormat="1" ht="182.25" customHeight="1" thickTop="1" thickBot="1">
      <c r="A12" s="220" t="s">
        <v>13</v>
      </c>
      <c r="B12" s="221" t="s">
        <v>14</v>
      </c>
      <c r="C12" s="222" t="s">
        <v>15</v>
      </c>
      <c r="D12" s="253" t="s">
        <v>2</v>
      </c>
      <c r="E12" s="223" t="s">
        <v>16</v>
      </c>
      <c r="F12" s="178" t="s">
        <v>29</v>
      </c>
      <c r="G12" s="224" t="s">
        <v>60</v>
      </c>
      <c r="H12" s="178" t="s">
        <v>31</v>
      </c>
      <c r="I12" s="178" t="s">
        <v>32</v>
      </c>
      <c r="J12" s="178" t="s">
        <v>33</v>
      </c>
    </row>
    <row r="13" spans="1:10" s="72" customFormat="1" ht="16.5" thickTop="1" thickBot="1">
      <c r="A13" s="225">
        <v>1</v>
      </c>
      <c r="B13" s="225">
        <v>2</v>
      </c>
      <c r="C13" s="225">
        <v>3</v>
      </c>
      <c r="D13" s="254"/>
      <c r="E13" s="225">
        <v>4</v>
      </c>
      <c r="F13" s="179">
        <v>5</v>
      </c>
      <c r="G13" s="179">
        <v>6</v>
      </c>
      <c r="H13" s="179">
        <v>7</v>
      </c>
      <c r="I13" s="179">
        <v>8</v>
      </c>
      <c r="J13" s="179">
        <v>9</v>
      </c>
    </row>
    <row r="14" spans="1:10" s="77" customFormat="1" ht="17.100000000000001" customHeight="1" thickTop="1" thickBot="1">
      <c r="A14" s="438" t="s">
        <v>66</v>
      </c>
      <c r="B14" s="439"/>
      <c r="C14" s="439"/>
      <c r="D14" s="439"/>
      <c r="E14" s="439"/>
      <c r="F14" s="439"/>
      <c r="G14" s="439"/>
      <c r="H14" s="439"/>
      <c r="I14" s="439"/>
      <c r="J14" s="440"/>
    </row>
    <row r="15" spans="1:10" ht="38.1" customHeight="1" thickTop="1">
      <c r="A15" s="10">
        <v>1</v>
      </c>
      <c r="B15" s="163" t="s">
        <v>119</v>
      </c>
      <c r="C15" s="272" t="s">
        <v>163</v>
      </c>
      <c r="D15" s="273">
        <v>30</v>
      </c>
      <c r="E15" s="10">
        <v>3</v>
      </c>
      <c r="F15" s="10"/>
      <c r="G15" s="274">
        <v>1.36</v>
      </c>
      <c r="H15" s="107"/>
      <c r="I15" s="10"/>
      <c r="J15" s="107"/>
    </row>
    <row r="16" spans="1:10" ht="38.1" customHeight="1">
      <c r="A16" s="11">
        <v>2</v>
      </c>
      <c r="B16" s="164" t="s">
        <v>204</v>
      </c>
      <c r="C16" s="272" t="s">
        <v>164</v>
      </c>
      <c r="D16" s="275">
        <v>15</v>
      </c>
      <c r="E16" s="11">
        <v>3</v>
      </c>
      <c r="F16" s="11"/>
      <c r="G16" s="276">
        <v>0.68</v>
      </c>
      <c r="H16" s="103"/>
      <c r="I16" s="11"/>
      <c r="J16" s="103"/>
    </row>
    <row r="17" spans="1:10" ht="17.100000000000001" customHeight="1">
      <c r="A17" s="11">
        <v>3</v>
      </c>
      <c r="B17" s="164" t="s">
        <v>70</v>
      </c>
      <c r="C17" s="277" t="s">
        <v>71</v>
      </c>
      <c r="D17" s="278">
        <v>3</v>
      </c>
      <c r="E17" s="24">
        <v>1</v>
      </c>
      <c r="F17" s="11"/>
      <c r="G17" s="276">
        <v>0.16</v>
      </c>
      <c r="H17" s="103"/>
      <c r="I17" s="11"/>
      <c r="J17" s="103"/>
    </row>
    <row r="18" spans="1:10" ht="17.100000000000001" customHeight="1">
      <c r="A18" s="11">
        <v>4</v>
      </c>
      <c r="B18" s="164" t="s">
        <v>67</v>
      </c>
      <c r="C18" s="277" t="s">
        <v>68</v>
      </c>
      <c r="D18" s="278">
        <v>6</v>
      </c>
      <c r="E18" s="24">
        <v>1</v>
      </c>
      <c r="F18" s="11"/>
      <c r="G18" s="276">
        <v>0.28000000000000003</v>
      </c>
      <c r="H18" s="103"/>
      <c r="I18" s="11"/>
      <c r="J18" s="103"/>
    </row>
    <row r="19" spans="1:10" ht="17.100000000000001" customHeight="1" thickBot="1">
      <c r="A19" s="11">
        <v>5</v>
      </c>
      <c r="B19" s="164" t="s">
        <v>72</v>
      </c>
      <c r="C19" s="279" t="s">
        <v>73</v>
      </c>
      <c r="D19" s="278">
        <v>16</v>
      </c>
      <c r="E19" s="24">
        <v>3</v>
      </c>
      <c r="F19" s="24"/>
      <c r="G19" s="280">
        <v>0.8</v>
      </c>
      <c r="H19" s="104"/>
      <c r="I19" s="24"/>
      <c r="J19" s="104"/>
    </row>
    <row r="20" spans="1:10" s="77" customFormat="1" ht="17.100000000000001" customHeight="1" thickTop="1" thickBot="1">
      <c r="A20" s="364" t="s">
        <v>19</v>
      </c>
      <c r="B20" s="365"/>
      <c r="C20" s="31"/>
      <c r="D20" s="255">
        <v>70</v>
      </c>
      <c r="E20" s="168">
        <v>11</v>
      </c>
      <c r="F20" s="281">
        <v>0</v>
      </c>
      <c r="G20" s="282">
        <v>3.2800000000000002</v>
      </c>
      <c r="H20" s="281">
        <v>0</v>
      </c>
      <c r="I20" s="281">
        <v>0</v>
      </c>
      <c r="J20" s="281">
        <v>0</v>
      </c>
    </row>
    <row r="21" spans="1:10" s="77" customFormat="1" ht="17.100000000000001" customHeight="1" thickTop="1" thickBot="1">
      <c r="A21" s="271" t="s">
        <v>191</v>
      </c>
      <c r="B21" s="258"/>
      <c r="C21" s="258"/>
      <c r="D21" s="259"/>
      <c r="E21" s="270"/>
      <c r="F21" s="270"/>
      <c r="G21" s="270"/>
      <c r="H21" s="270"/>
      <c r="I21" s="270"/>
      <c r="J21" s="270"/>
    </row>
    <row r="22" spans="1:10" s="77" customFormat="1" ht="17.100000000000001" customHeight="1" thickTop="1">
      <c r="A22" s="10" t="s">
        <v>194</v>
      </c>
      <c r="B22" s="163" t="s">
        <v>192</v>
      </c>
      <c r="C22" s="260" t="s">
        <v>213</v>
      </c>
      <c r="D22" s="261">
        <v>16</v>
      </c>
      <c r="E22" s="283">
        <v>2</v>
      </c>
      <c r="F22" s="10"/>
      <c r="G22" s="284">
        <v>0.72</v>
      </c>
      <c r="H22" s="10">
        <v>2</v>
      </c>
      <c r="I22" s="10"/>
      <c r="J22" s="107"/>
    </row>
    <row r="23" spans="1:10" s="77" customFormat="1" ht="17.100000000000001" customHeight="1">
      <c r="A23" s="11" t="s">
        <v>195</v>
      </c>
      <c r="B23" s="262" t="s">
        <v>193</v>
      </c>
      <c r="C23" s="263" t="s">
        <v>214</v>
      </c>
      <c r="D23" s="264">
        <v>8</v>
      </c>
      <c r="E23" s="285">
        <v>2</v>
      </c>
      <c r="F23" s="24"/>
      <c r="G23" s="286">
        <v>0.4</v>
      </c>
      <c r="H23" s="24">
        <v>2</v>
      </c>
      <c r="I23" s="24"/>
      <c r="J23" s="104"/>
    </row>
    <row r="24" spans="1:10" s="77" customFormat="1" ht="17.100000000000001" customHeight="1" thickBot="1">
      <c r="A24" s="11" t="s">
        <v>196</v>
      </c>
      <c r="B24" s="265" t="s">
        <v>69</v>
      </c>
      <c r="C24" s="287" t="s">
        <v>212</v>
      </c>
      <c r="D24" s="266">
        <v>8</v>
      </c>
      <c r="E24" s="288">
        <v>2</v>
      </c>
      <c r="F24" s="46"/>
      <c r="G24" s="46">
        <v>0.4</v>
      </c>
      <c r="H24" s="46">
        <v>2</v>
      </c>
      <c r="I24" s="46">
        <v>2</v>
      </c>
      <c r="J24" s="124"/>
    </row>
    <row r="25" spans="1:10" s="77" customFormat="1" ht="17.100000000000001" customHeight="1" thickTop="1" thickBot="1">
      <c r="A25" s="364" t="s">
        <v>19</v>
      </c>
      <c r="B25" s="401"/>
      <c r="C25" s="401"/>
      <c r="D25" s="255">
        <v>32</v>
      </c>
      <c r="E25" s="215">
        <v>6</v>
      </c>
      <c r="F25" s="281">
        <v>0</v>
      </c>
      <c r="G25" s="281">
        <v>1.52</v>
      </c>
      <c r="H25" s="281">
        <v>6</v>
      </c>
      <c r="I25" s="281">
        <v>2</v>
      </c>
      <c r="J25" s="281">
        <v>0</v>
      </c>
    </row>
    <row r="26" spans="1:10" ht="17.100000000000001" customHeight="1" thickTop="1" thickBot="1">
      <c r="A26" s="373" t="s">
        <v>74</v>
      </c>
      <c r="B26" s="374"/>
      <c r="C26" s="374"/>
      <c r="D26" s="374"/>
      <c r="E26" s="374"/>
      <c r="F26" s="374"/>
      <c r="G26" s="374"/>
      <c r="H26" s="374"/>
      <c r="I26" s="374"/>
      <c r="J26" s="375"/>
    </row>
    <row r="27" spans="1:10" ht="25.5" customHeight="1" thickTop="1">
      <c r="A27" s="10">
        <v>7</v>
      </c>
      <c r="B27" s="227" t="s">
        <v>157</v>
      </c>
      <c r="C27" s="173" t="s">
        <v>179</v>
      </c>
      <c r="D27" s="273">
        <v>24</v>
      </c>
      <c r="E27" s="10">
        <v>4</v>
      </c>
      <c r="F27" s="61"/>
      <c r="G27" s="289">
        <v>1.2</v>
      </c>
      <c r="H27" s="107"/>
      <c r="I27" s="290">
        <f t="shared" ref="I27:I33" si="0">E27</f>
        <v>4</v>
      </c>
      <c r="J27" s="107"/>
    </row>
    <row r="28" spans="1:10" ht="17.100000000000001" customHeight="1">
      <c r="A28" s="11">
        <v>8</v>
      </c>
      <c r="B28" s="229" t="s">
        <v>75</v>
      </c>
      <c r="C28" s="160" t="s">
        <v>76</v>
      </c>
      <c r="D28" s="291">
        <v>32</v>
      </c>
      <c r="E28" s="39">
        <v>6</v>
      </c>
      <c r="F28" s="42"/>
      <c r="G28" s="292">
        <v>1.6</v>
      </c>
      <c r="H28" s="293"/>
      <c r="I28" s="294">
        <f t="shared" si="0"/>
        <v>6</v>
      </c>
      <c r="J28" s="293"/>
    </row>
    <row r="29" spans="1:10" ht="27.6" customHeight="1">
      <c r="A29" s="11">
        <v>9</v>
      </c>
      <c r="B29" s="229" t="s">
        <v>155</v>
      </c>
      <c r="C29" s="171" t="s">
        <v>180</v>
      </c>
      <c r="D29" s="275">
        <v>24</v>
      </c>
      <c r="E29" s="11">
        <v>4</v>
      </c>
      <c r="F29" s="17"/>
      <c r="G29" s="295">
        <v>1.2</v>
      </c>
      <c r="H29" s="103"/>
      <c r="I29" s="294"/>
      <c r="J29" s="103"/>
    </row>
    <row r="30" spans="1:10" ht="24.75" customHeight="1">
      <c r="A30" s="11">
        <v>10</v>
      </c>
      <c r="B30" s="229" t="s">
        <v>77</v>
      </c>
      <c r="C30" s="160" t="s">
        <v>78</v>
      </c>
      <c r="D30" s="291">
        <v>32</v>
      </c>
      <c r="E30" s="39">
        <v>6</v>
      </c>
      <c r="F30" s="42"/>
      <c r="G30" s="292">
        <v>1.6</v>
      </c>
      <c r="H30" s="293"/>
      <c r="I30" s="294">
        <f>E30</f>
        <v>6</v>
      </c>
      <c r="J30" s="293"/>
    </row>
    <row r="31" spans="1:10" ht="26.25" customHeight="1">
      <c r="A31" s="11">
        <v>11</v>
      </c>
      <c r="B31" s="229" t="s">
        <v>153</v>
      </c>
      <c r="C31" s="171" t="s">
        <v>181</v>
      </c>
      <c r="D31" s="275">
        <v>24</v>
      </c>
      <c r="E31" s="11">
        <v>4</v>
      </c>
      <c r="F31" s="17"/>
      <c r="G31" s="295">
        <v>1.2</v>
      </c>
      <c r="H31" s="103"/>
      <c r="I31" s="294">
        <f t="shared" si="0"/>
        <v>4</v>
      </c>
      <c r="J31" s="103"/>
    </row>
    <row r="32" spans="1:10" ht="22.5" customHeight="1">
      <c r="A32" s="11">
        <v>12</v>
      </c>
      <c r="B32" s="229" t="s">
        <v>154</v>
      </c>
      <c r="C32" s="174" t="s">
        <v>182</v>
      </c>
      <c r="D32" s="275">
        <v>24</v>
      </c>
      <c r="E32" s="11">
        <v>4</v>
      </c>
      <c r="F32" s="17"/>
      <c r="G32" s="295">
        <v>1.2</v>
      </c>
      <c r="H32" s="103"/>
      <c r="I32" s="294">
        <f t="shared" si="0"/>
        <v>4</v>
      </c>
      <c r="J32" s="103"/>
    </row>
    <row r="33" spans="1:13" ht="30.75" customHeight="1" thickBot="1">
      <c r="A33" s="11">
        <v>13</v>
      </c>
      <c r="B33" s="229" t="s">
        <v>156</v>
      </c>
      <c r="C33" s="175" t="s">
        <v>183</v>
      </c>
      <c r="D33" s="296">
        <v>24</v>
      </c>
      <c r="E33" s="46">
        <v>4</v>
      </c>
      <c r="F33" s="17"/>
      <c r="G33" s="295">
        <v>1.2</v>
      </c>
      <c r="H33" s="104"/>
      <c r="I33" s="297">
        <f t="shared" si="0"/>
        <v>4</v>
      </c>
      <c r="J33" s="104"/>
    </row>
    <row r="34" spans="1:13" s="77" customFormat="1" ht="17.100000000000001" customHeight="1" thickTop="1" thickBot="1">
      <c r="A34" s="364" t="s">
        <v>19</v>
      </c>
      <c r="B34" s="365"/>
      <c r="C34" s="53"/>
      <c r="D34" s="255">
        <v>184</v>
      </c>
      <c r="E34" s="298">
        <v>32</v>
      </c>
      <c r="F34" s="168">
        <v>0</v>
      </c>
      <c r="G34" s="282">
        <v>9.1999999999999993</v>
      </c>
      <c r="H34" s="281">
        <v>0</v>
      </c>
      <c r="I34" s="281">
        <v>28</v>
      </c>
      <c r="J34" s="281">
        <v>0</v>
      </c>
    </row>
    <row r="35" spans="1:13" ht="17.100000000000001" customHeight="1" thickTop="1" thickBot="1">
      <c r="A35" s="373" t="s">
        <v>79</v>
      </c>
      <c r="B35" s="374"/>
      <c r="C35" s="374"/>
      <c r="D35" s="374"/>
      <c r="E35" s="374"/>
      <c r="F35" s="374"/>
      <c r="G35" s="374"/>
      <c r="H35" s="374"/>
      <c r="I35" s="374"/>
      <c r="J35" s="375"/>
      <c r="K35" s="77"/>
      <c r="L35" s="77"/>
      <c r="M35" s="77"/>
    </row>
    <row r="36" spans="1:13" ht="17.100000000000001" customHeight="1" thickTop="1">
      <c r="A36" s="10">
        <v>14</v>
      </c>
      <c r="B36" s="231" t="s">
        <v>80</v>
      </c>
      <c r="C36" s="161" t="s">
        <v>81</v>
      </c>
      <c r="D36" s="273">
        <v>16</v>
      </c>
      <c r="E36" s="10">
        <v>2</v>
      </c>
      <c r="F36" s="107"/>
      <c r="G36" s="10">
        <v>0.72</v>
      </c>
      <c r="H36" s="107"/>
      <c r="I36" s="290">
        <f>E36</f>
        <v>2</v>
      </c>
      <c r="J36" s="107"/>
    </row>
    <row r="37" spans="1:13" ht="24" customHeight="1">
      <c r="A37" s="11">
        <v>15</v>
      </c>
      <c r="B37" s="229" t="s">
        <v>161</v>
      </c>
      <c r="C37" s="232" t="s">
        <v>184</v>
      </c>
      <c r="D37" s="275">
        <v>16</v>
      </c>
      <c r="E37" s="11">
        <v>2</v>
      </c>
      <c r="F37" s="103"/>
      <c r="G37" s="11">
        <v>0.8</v>
      </c>
      <c r="H37" s="103"/>
      <c r="I37" s="299">
        <f>E37</f>
        <v>2</v>
      </c>
      <c r="J37" s="103"/>
    </row>
    <row r="38" spans="1:13" ht="25.5" customHeight="1">
      <c r="A38" s="11">
        <v>16</v>
      </c>
      <c r="B38" s="229" t="s">
        <v>160</v>
      </c>
      <c r="C38" s="232" t="s">
        <v>185</v>
      </c>
      <c r="D38" s="275">
        <v>24</v>
      </c>
      <c r="E38" s="11">
        <v>4</v>
      </c>
      <c r="F38" s="103"/>
      <c r="G38" s="11">
        <v>1.2</v>
      </c>
      <c r="H38" s="103"/>
      <c r="I38" s="299">
        <f>E38</f>
        <v>4</v>
      </c>
      <c r="J38" s="103"/>
    </row>
    <row r="39" spans="1:13" ht="27.75" customHeight="1" thickBot="1">
      <c r="A39" s="11">
        <v>17</v>
      </c>
      <c r="B39" s="229" t="s">
        <v>162</v>
      </c>
      <c r="C39" s="232" t="s">
        <v>186</v>
      </c>
      <c r="D39" s="275">
        <v>16</v>
      </c>
      <c r="E39" s="11">
        <v>2</v>
      </c>
      <c r="F39" s="104"/>
      <c r="G39" s="24">
        <v>0.8</v>
      </c>
      <c r="H39" s="104"/>
      <c r="I39" s="297">
        <f>E39</f>
        <v>2</v>
      </c>
      <c r="J39" s="104"/>
    </row>
    <row r="40" spans="1:13" s="77" customFormat="1" ht="17.100000000000001" customHeight="1" thickTop="1" thickBot="1">
      <c r="A40" s="364" t="s">
        <v>19</v>
      </c>
      <c r="B40" s="365"/>
      <c r="C40" s="31"/>
      <c r="D40" s="255">
        <v>72</v>
      </c>
      <c r="E40" s="168">
        <v>10</v>
      </c>
      <c r="F40" s="281">
        <v>0</v>
      </c>
      <c r="G40" s="282">
        <v>3.52</v>
      </c>
      <c r="H40" s="281">
        <v>0</v>
      </c>
      <c r="I40" s="281">
        <v>10</v>
      </c>
      <c r="J40" s="281">
        <v>0</v>
      </c>
    </row>
    <row r="41" spans="1:13" ht="17.100000000000001" customHeight="1" thickTop="1" thickBot="1">
      <c r="A41" s="373" t="s">
        <v>82</v>
      </c>
      <c r="B41" s="374"/>
      <c r="C41" s="374"/>
      <c r="D41" s="374"/>
      <c r="E41" s="374"/>
      <c r="F41" s="374"/>
      <c r="G41" s="374"/>
      <c r="H41" s="374"/>
      <c r="I41" s="374"/>
      <c r="J41" s="375"/>
    </row>
    <row r="42" spans="1:13" ht="23.25" customHeight="1" thickTop="1">
      <c r="A42" s="57" t="s">
        <v>127</v>
      </c>
      <c r="B42" s="227" t="s">
        <v>158</v>
      </c>
      <c r="C42" s="173" t="s">
        <v>187</v>
      </c>
      <c r="D42" s="122">
        <v>16</v>
      </c>
      <c r="E42" s="39">
        <v>2</v>
      </c>
      <c r="F42" s="300">
        <f>E42</f>
        <v>2</v>
      </c>
      <c r="G42" s="301">
        <v>0.8</v>
      </c>
      <c r="H42" s="107"/>
      <c r="I42" s="290">
        <f>E42</f>
        <v>2</v>
      </c>
      <c r="J42" s="107"/>
    </row>
    <row r="43" spans="1:13" ht="24.75" customHeight="1">
      <c r="A43" s="14" t="s">
        <v>128</v>
      </c>
      <c r="B43" s="229" t="s">
        <v>159</v>
      </c>
      <c r="C43" s="171" t="s">
        <v>188</v>
      </c>
      <c r="D43" s="291"/>
      <c r="E43" s="39"/>
      <c r="F43" s="300"/>
      <c r="G43" s="301"/>
      <c r="H43" s="293"/>
      <c r="I43" s="294"/>
      <c r="J43" s="293"/>
    </row>
    <row r="44" spans="1:13" ht="17.100000000000001" customHeight="1">
      <c r="A44" s="14" t="s">
        <v>129</v>
      </c>
      <c r="B44" s="302" t="s">
        <v>205</v>
      </c>
      <c r="C44" s="160" t="s">
        <v>83</v>
      </c>
      <c r="D44" s="122">
        <v>16</v>
      </c>
      <c r="E44" s="39">
        <v>2</v>
      </c>
      <c r="F44" s="300">
        <f>E44</f>
        <v>2</v>
      </c>
      <c r="G44" s="301">
        <v>0.8</v>
      </c>
      <c r="H44" s="293"/>
      <c r="I44" s="294">
        <f>E44</f>
        <v>2</v>
      </c>
      <c r="J44" s="293"/>
    </row>
    <row r="45" spans="1:13" ht="17.100000000000001" customHeight="1">
      <c r="A45" s="14" t="s">
        <v>131</v>
      </c>
      <c r="B45" s="302" t="s">
        <v>84</v>
      </c>
      <c r="C45" s="160" t="s">
        <v>85</v>
      </c>
      <c r="D45" s="275"/>
      <c r="E45" s="11"/>
      <c r="F45" s="300"/>
      <c r="G45" s="301"/>
      <c r="H45" s="103"/>
      <c r="I45" s="299"/>
      <c r="J45" s="103"/>
    </row>
    <row r="46" spans="1:13" ht="17.100000000000001" customHeight="1">
      <c r="A46" s="14" t="s">
        <v>133</v>
      </c>
      <c r="B46" s="302" t="s">
        <v>206</v>
      </c>
      <c r="C46" s="160" t="s">
        <v>86</v>
      </c>
      <c r="D46" s="12">
        <v>16</v>
      </c>
      <c r="E46" s="11">
        <v>2</v>
      </c>
      <c r="F46" s="300">
        <f>E46</f>
        <v>2</v>
      </c>
      <c r="G46" s="301">
        <v>0.8</v>
      </c>
      <c r="H46" s="103"/>
      <c r="I46" s="299">
        <f>E46</f>
        <v>2</v>
      </c>
      <c r="J46" s="103"/>
    </row>
    <row r="47" spans="1:13" ht="17.100000000000001" customHeight="1">
      <c r="A47" s="14" t="s">
        <v>135</v>
      </c>
      <c r="B47" s="303" t="s">
        <v>87</v>
      </c>
      <c r="C47" s="160" t="s">
        <v>88</v>
      </c>
      <c r="D47" s="275"/>
      <c r="E47" s="11"/>
      <c r="F47" s="300"/>
      <c r="G47" s="301"/>
      <c r="H47" s="103"/>
      <c r="I47" s="11"/>
      <c r="J47" s="103"/>
    </row>
    <row r="48" spans="1:13" ht="17.100000000000001" customHeight="1" thickBot="1">
      <c r="A48" s="14" t="s">
        <v>137</v>
      </c>
      <c r="B48" s="302" t="s">
        <v>207</v>
      </c>
      <c r="C48" s="304" t="s">
        <v>167</v>
      </c>
      <c r="D48" s="12">
        <v>8</v>
      </c>
      <c r="E48" s="11">
        <v>2</v>
      </c>
      <c r="F48" s="305">
        <f>E48</f>
        <v>2</v>
      </c>
      <c r="G48" s="306">
        <v>0.4</v>
      </c>
      <c r="H48" s="124"/>
      <c r="I48" s="46">
        <v>2</v>
      </c>
      <c r="J48" s="124"/>
    </row>
    <row r="49" spans="1:11" s="77" customFormat="1" ht="17.100000000000001" customHeight="1" thickTop="1" thickBot="1">
      <c r="A49" s="360" t="s">
        <v>19</v>
      </c>
      <c r="B49" s="361"/>
      <c r="C49" s="81"/>
      <c r="D49" s="255">
        <v>56</v>
      </c>
      <c r="E49" s="307" t="s">
        <v>223</v>
      </c>
      <c r="F49" s="307" t="s">
        <v>223</v>
      </c>
      <c r="G49" s="307" t="s">
        <v>224</v>
      </c>
      <c r="H49" s="307" t="s">
        <v>225</v>
      </c>
      <c r="I49" s="307" t="s">
        <v>223</v>
      </c>
      <c r="J49" s="307" t="s">
        <v>225</v>
      </c>
    </row>
    <row r="50" spans="1:11" ht="17.100000000000001" customHeight="1" thickTop="1" thickBot="1">
      <c r="A50" s="373" t="s">
        <v>89</v>
      </c>
      <c r="B50" s="374"/>
      <c r="C50" s="374"/>
      <c r="D50" s="374"/>
      <c r="E50" s="374"/>
      <c r="F50" s="374"/>
      <c r="G50" s="374"/>
      <c r="H50" s="374"/>
      <c r="I50" s="374"/>
      <c r="J50" s="375"/>
    </row>
    <row r="51" spans="1:11" ht="51" customHeight="1" thickTop="1">
      <c r="A51" s="39">
        <v>22</v>
      </c>
      <c r="B51" s="308" t="s">
        <v>90</v>
      </c>
      <c r="C51" s="172" t="s">
        <v>236</v>
      </c>
      <c r="D51" s="122">
        <v>16</v>
      </c>
      <c r="E51" s="39">
        <v>3</v>
      </c>
      <c r="F51" s="300">
        <f>E51</f>
        <v>3</v>
      </c>
      <c r="G51" s="301">
        <v>0.88</v>
      </c>
      <c r="H51" s="107"/>
      <c r="I51" s="10">
        <v>3</v>
      </c>
      <c r="J51" s="107"/>
    </row>
    <row r="52" spans="1:11" ht="51" customHeight="1">
      <c r="A52" s="11">
        <v>23</v>
      </c>
      <c r="B52" s="309" t="s">
        <v>91</v>
      </c>
      <c r="C52" s="171" t="s">
        <v>237</v>
      </c>
      <c r="D52" s="12">
        <v>16</v>
      </c>
      <c r="E52" s="11">
        <v>3</v>
      </c>
      <c r="F52" s="300">
        <f>E52</f>
        <v>3</v>
      </c>
      <c r="G52" s="301">
        <v>0.88</v>
      </c>
      <c r="H52" s="103"/>
      <c r="I52" s="11">
        <v>3</v>
      </c>
      <c r="J52" s="103"/>
    </row>
    <row r="53" spans="1:11" ht="51" customHeight="1" thickBot="1">
      <c r="A53" s="68">
        <v>24</v>
      </c>
      <c r="B53" s="309" t="s">
        <v>92</v>
      </c>
      <c r="C53" s="171" t="s">
        <v>238</v>
      </c>
      <c r="D53" s="12">
        <v>16</v>
      </c>
      <c r="E53" s="11">
        <v>3</v>
      </c>
      <c r="F53" s="300">
        <f>E53</f>
        <v>3</v>
      </c>
      <c r="G53" s="301">
        <v>0.88</v>
      </c>
      <c r="H53" s="104"/>
      <c r="I53" s="24">
        <v>3</v>
      </c>
      <c r="J53" s="104"/>
    </row>
    <row r="54" spans="1:11" s="77" customFormat="1" ht="17.100000000000001" customHeight="1" thickTop="1" thickBot="1">
      <c r="A54" s="366" t="s">
        <v>19</v>
      </c>
      <c r="B54" s="361"/>
      <c r="C54" s="81"/>
      <c r="D54" s="255">
        <v>48</v>
      </c>
      <c r="E54" s="310">
        <v>9</v>
      </c>
      <c r="F54" s="311">
        <v>9</v>
      </c>
      <c r="G54" s="312">
        <v>2.64</v>
      </c>
      <c r="H54" s="311">
        <v>0</v>
      </c>
      <c r="I54" s="311">
        <v>9</v>
      </c>
      <c r="J54" s="311">
        <v>0</v>
      </c>
    </row>
    <row r="55" spans="1:11" ht="17.100000000000001" customHeight="1" thickTop="1">
      <c r="A55" s="383" t="s">
        <v>93</v>
      </c>
      <c r="B55" s="384"/>
      <c r="C55" s="384"/>
      <c r="D55" s="384"/>
      <c r="E55" s="384"/>
      <c r="F55" s="384"/>
      <c r="G55" s="384"/>
      <c r="H55" s="384"/>
      <c r="I55" s="384"/>
      <c r="J55" s="385"/>
    </row>
    <row r="56" spans="1:11" ht="17.100000000000001" customHeight="1" thickBot="1">
      <c r="A56" s="387" t="s">
        <v>220</v>
      </c>
      <c r="B56" s="388"/>
      <c r="C56" s="388"/>
      <c r="D56" s="388"/>
      <c r="E56" s="388"/>
      <c r="F56" s="388"/>
      <c r="G56" s="388"/>
      <c r="H56" s="388"/>
      <c r="I56" s="388"/>
      <c r="J56" s="389"/>
    </row>
    <row r="57" spans="1:11" ht="17.100000000000001" customHeight="1" thickTop="1">
      <c r="A57" s="39">
        <v>25</v>
      </c>
      <c r="B57" s="313" t="s">
        <v>95</v>
      </c>
      <c r="C57" s="161" t="s">
        <v>96</v>
      </c>
      <c r="D57" s="291">
        <v>16</v>
      </c>
      <c r="E57" s="314">
        <v>2</v>
      </c>
      <c r="F57" s="315">
        <f>E57</f>
        <v>2</v>
      </c>
      <c r="G57" s="316">
        <v>0.8</v>
      </c>
      <c r="H57" s="317"/>
      <c r="I57" s="294">
        <f>E57</f>
        <v>2</v>
      </c>
      <c r="J57" s="293"/>
    </row>
    <row r="58" spans="1:11" ht="17.100000000000001" customHeight="1">
      <c r="A58" s="11">
        <v>26</v>
      </c>
      <c r="B58" s="318" t="s">
        <v>97</v>
      </c>
      <c r="C58" s="160" t="s">
        <v>98</v>
      </c>
      <c r="D58" s="275">
        <v>16</v>
      </c>
      <c r="E58" s="319">
        <v>2</v>
      </c>
      <c r="F58" s="320">
        <f>E58</f>
        <v>2</v>
      </c>
      <c r="G58" s="321">
        <v>0.72</v>
      </c>
      <c r="H58" s="322"/>
      <c r="I58" s="299">
        <f>E58</f>
        <v>2</v>
      </c>
      <c r="J58" s="103"/>
      <c r="K58" s="153"/>
    </row>
    <row r="59" spans="1:11" ht="17.100000000000001" customHeight="1">
      <c r="A59" s="11">
        <v>27</v>
      </c>
      <c r="B59" s="318" t="s">
        <v>99</v>
      </c>
      <c r="C59" s="160" t="s">
        <v>100</v>
      </c>
      <c r="D59" s="275">
        <v>16</v>
      </c>
      <c r="E59" s="319">
        <v>2</v>
      </c>
      <c r="F59" s="320">
        <f>E59</f>
        <v>2</v>
      </c>
      <c r="G59" s="321">
        <v>0.72</v>
      </c>
      <c r="H59" s="322"/>
      <c r="I59" s="299">
        <f>E59</f>
        <v>2</v>
      </c>
      <c r="J59" s="103"/>
      <c r="K59" s="153"/>
    </row>
    <row r="60" spans="1:11" ht="17.100000000000001" customHeight="1">
      <c r="A60" s="11">
        <v>28</v>
      </c>
      <c r="B60" s="318" t="s">
        <v>101</v>
      </c>
      <c r="C60" s="160" t="s">
        <v>102</v>
      </c>
      <c r="D60" s="275">
        <v>16</v>
      </c>
      <c r="E60" s="319">
        <v>2</v>
      </c>
      <c r="F60" s="320">
        <f>E60</f>
        <v>2</v>
      </c>
      <c r="G60" s="321">
        <v>0.8</v>
      </c>
      <c r="H60" s="322"/>
      <c r="I60" s="299">
        <f>E60</f>
        <v>2</v>
      </c>
      <c r="J60" s="103"/>
      <c r="K60" s="153"/>
    </row>
    <row r="61" spans="1:11" ht="17.100000000000001" customHeight="1" thickBot="1">
      <c r="A61" s="46">
        <v>29</v>
      </c>
      <c r="B61" s="318" t="s">
        <v>103</v>
      </c>
      <c r="C61" s="160" t="s">
        <v>104</v>
      </c>
      <c r="D61" s="275">
        <v>16</v>
      </c>
      <c r="E61" s="319">
        <v>2</v>
      </c>
      <c r="F61" s="323">
        <f>E61</f>
        <v>2</v>
      </c>
      <c r="G61" s="324">
        <v>0.72</v>
      </c>
      <c r="H61" s="325"/>
      <c r="I61" s="297">
        <f>E61</f>
        <v>2</v>
      </c>
      <c r="J61" s="104"/>
    </row>
    <row r="62" spans="1:11" s="77" customFormat="1" ht="17.100000000000001" customHeight="1" thickTop="1" thickBot="1">
      <c r="A62" s="372" t="s">
        <v>19</v>
      </c>
      <c r="B62" s="365"/>
      <c r="C62" s="31"/>
      <c r="D62" s="255">
        <v>80</v>
      </c>
      <c r="E62" s="168">
        <v>10</v>
      </c>
      <c r="F62" s="326">
        <v>10</v>
      </c>
      <c r="G62" s="327">
        <v>3.76</v>
      </c>
      <c r="H62" s="281">
        <v>0</v>
      </c>
      <c r="I62" s="281">
        <v>10</v>
      </c>
      <c r="J62" s="281">
        <v>0</v>
      </c>
    </row>
    <row r="63" spans="1:11" ht="17.100000000000001" customHeight="1" thickTop="1">
      <c r="A63" s="383" t="s">
        <v>208</v>
      </c>
      <c r="B63" s="384"/>
      <c r="C63" s="384"/>
      <c r="D63" s="384"/>
      <c r="E63" s="384"/>
      <c r="F63" s="384"/>
      <c r="G63" s="384"/>
      <c r="H63" s="384"/>
      <c r="I63" s="384"/>
      <c r="J63" s="385"/>
    </row>
    <row r="64" spans="1:11" ht="17.100000000000001" customHeight="1" thickBot="1">
      <c r="A64" s="387" t="s">
        <v>209</v>
      </c>
      <c r="B64" s="388"/>
      <c r="C64" s="388"/>
      <c r="D64" s="388"/>
      <c r="E64" s="388"/>
      <c r="F64" s="388"/>
      <c r="G64" s="388"/>
      <c r="H64" s="388"/>
      <c r="I64" s="388"/>
      <c r="J64" s="389"/>
    </row>
    <row r="65" spans="1:10" ht="17.100000000000001" customHeight="1" thickTop="1">
      <c r="A65" s="39">
        <v>25</v>
      </c>
      <c r="B65" s="302" t="s">
        <v>107</v>
      </c>
      <c r="C65" s="162" t="s">
        <v>108</v>
      </c>
      <c r="D65" s="291">
        <v>16</v>
      </c>
      <c r="E65" s="39">
        <v>2</v>
      </c>
      <c r="F65" s="315">
        <f>E65</f>
        <v>2</v>
      </c>
      <c r="G65" s="301">
        <v>0.72</v>
      </c>
      <c r="H65" s="107"/>
      <c r="I65" s="290">
        <f>E65</f>
        <v>2</v>
      </c>
      <c r="J65" s="107"/>
    </row>
    <row r="66" spans="1:10" ht="17.100000000000001" customHeight="1">
      <c r="A66" s="11">
        <v>26</v>
      </c>
      <c r="B66" s="302" t="s">
        <v>109</v>
      </c>
      <c r="C66" s="239" t="s">
        <v>190</v>
      </c>
      <c r="D66" s="275">
        <v>16</v>
      </c>
      <c r="E66" s="11">
        <v>2</v>
      </c>
      <c r="F66" s="320">
        <f>E66</f>
        <v>2</v>
      </c>
      <c r="G66" s="301">
        <v>0.72</v>
      </c>
      <c r="H66" s="103"/>
      <c r="I66" s="299">
        <f>E66</f>
        <v>2</v>
      </c>
      <c r="J66" s="103"/>
    </row>
    <row r="67" spans="1:10" ht="17.100000000000001" customHeight="1">
      <c r="A67" s="11">
        <v>27</v>
      </c>
      <c r="B67" s="302" t="s">
        <v>110</v>
      </c>
      <c r="C67" s="160" t="s">
        <v>111</v>
      </c>
      <c r="D67" s="275">
        <v>16</v>
      </c>
      <c r="E67" s="11">
        <v>2</v>
      </c>
      <c r="F67" s="320">
        <f>E67</f>
        <v>2</v>
      </c>
      <c r="G67" s="301">
        <v>0.72</v>
      </c>
      <c r="H67" s="103"/>
      <c r="I67" s="299"/>
      <c r="J67" s="103"/>
    </row>
    <row r="68" spans="1:10" ht="17.100000000000001" customHeight="1">
      <c r="A68" s="11">
        <v>28</v>
      </c>
      <c r="B68" s="302" t="s">
        <v>112</v>
      </c>
      <c r="C68" s="160" t="s">
        <v>113</v>
      </c>
      <c r="D68" s="275">
        <v>16</v>
      </c>
      <c r="E68" s="11">
        <v>2</v>
      </c>
      <c r="F68" s="320">
        <f>E68</f>
        <v>2</v>
      </c>
      <c r="G68" s="301">
        <v>0.72</v>
      </c>
      <c r="H68" s="103"/>
      <c r="I68" s="299">
        <f>E68</f>
        <v>2</v>
      </c>
      <c r="J68" s="103"/>
    </row>
    <row r="69" spans="1:10" ht="17.100000000000001" customHeight="1" thickBot="1">
      <c r="A69" s="11">
        <v>29</v>
      </c>
      <c r="B69" s="302" t="s">
        <v>114</v>
      </c>
      <c r="C69" s="160" t="s">
        <v>115</v>
      </c>
      <c r="D69" s="275">
        <v>16</v>
      </c>
      <c r="E69" s="11">
        <v>2</v>
      </c>
      <c r="F69" s="323">
        <f>E69</f>
        <v>2</v>
      </c>
      <c r="G69" s="301">
        <v>0.72</v>
      </c>
      <c r="H69" s="104"/>
      <c r="I69" s="297">
        <f>E69</f>
        <v>2</v>
      </c>
      <c r="J69" s="104"/>
    </row>
    <row r="70" spans="1:10" s="77" customFormat="1" ht="17.100000000000001" customHeight="1" thickTop="1" thickBot="1">
      <c r="A70" s="372" t="s">
        <v>19</v>
      </c>
      <c r="B70" s="365"/>
      <c r="C70" s="31"/>
      <c r="D70" s="255">
        <v>80</v>
      </c>
      <c r="E70" s="168">
        <v>10</v>
      </c>
      <c r="F70" s="281">
        <v>10</v>
      </c>
      <c r="G70" s="282">
        <v>3.6</v>
      </c>
      <c r="H70" s="281">
        <v>0</v>
      </c>
      <c r="I70" s="281">
        <v>8</v>
      </c>
      <c r="J70" s="281">
        <v>0</v>
      </c>
    </row>
    <row r="71" spans="1:10" s="77" customFormat="1" ht="17.100000000000001" customHeight="1" thickTop="1" thickBot="1">
      <c r="A71" s="383" t="s">
        <v>217</v>
      </c>
      <c r="B71" s="384"/>
      <c r="C71" s="384"/>
      <c r="D71" s="384"/>
      <c r="E71" s="384"/>
      <c r="F71" s="384"/>
      <c r="G71" s="384"/>
      <c r="H71" s="384"/>
      <c r="I71" s="384"/>
      <c r="J71" s="385"/>
    </row>
    <row r="72" spans="1:10" ht="17.100000000000001" customHeight="1" thickTop="1" thickBot="1">
      <c r="A72" s="373" t="s">
        <v>116</v>
      </c>
      <c r="B72" s="374"/>
      <c r="C72" s="374"/>
      <c r="D72" s="374"/>
      <c r="E72" s="374"/>
      <c r="F72" s="374"/>
      <c r="G72" s="374"/>
      <c r="H72" s="374"/>
      <c r="I72" s="374"/>
      <c r="J72" s="375"/>
    </row>
    <row r="73" spans="1:10" ht="16.899999999999999" customHeight="1" thickTop="1">
      <c r="A73" s="10">
        <v>25</v>
      </c>
      <c r="B73" s="302" t="s">
        <v>215</v>
      </c>
      <c r="C73" s="162" t="s">
        <v>231</v>
      </c>
      <c r="D73" s="273">
        <v>16</v>
      </c>
      <c r="E73" s="10">
        <v>2</v>
      </c>
      <c r="F73" s="328">
        <f t="shared" ref="F73:F77" si="1">E73</f>
        <v>2</v>
      </c>
      <c r="G73" s="301">
        <v>0.8</v>
      </c>
      <c r="H73" s="107"/>
      <c r="I73" s="290">
        <f t="shared" ref="I73:I77" si="2">E73</f>
        <v>2</v>
      </c>
      <c r="J73" s="107"/>
    </row>
    <row r="74" spans="1:10" ht="16.899999999999999" customHeight="1">
      <c r="A74" s="11">
        <v>26</v>
      </c>
      <c r="B74" s="329" t="s">
        <v>226</v>
      </c>
      <c r="C74" s="171" t="s">
        <v>232</v>
      </c>
      <c r="D74" s="291">
        <v>16</v>
      </c>
      <c r="E74" s="39">
        <v>2</v>
      </c>
      <c r="F74" s="328">
        <f t="shared" si="1"/>
        <v>2</v>
      </c>
      <c r="G74" s="301">
        <v>0.72</v>
      </c>
      <c r="H74" s="293"/>
      <c r="I74" s="299">
        <f t="shared" si="2"/>
        <v>2</v>
      </c>
      <c r="J74" s="293"/>
    </row>
    <row r="75" spans="1:10" ht="16.899999999999999" customHeight="1">
      <c r="A75" s="11">
        <v>27</v>
      </c>
      <c r="B75" s="329" t="s">
        <v>227</v>
      </c>
      <c r="C75" s="171" t="s">
        <v>233</v>
      </c>
      <c r="D75" s="275">
        <v>16</v>
      </c>
      <c r="E75" s="11">
        <v>2</v>
      </c>
      <c r="F75" s="328">
        <f t="shared" si="1"/>
        <v>2</v>
      </c>
      <c r="G75" s="301">
        <v>0.72</v>
      </c>
      <c r="H75" s="103"/>
      <c r="I75" s="299">
        <f t="shared" si="2"/>
        <v>2</v>
      </c>
      <c r="J75" s="103"/>
    </row>
    <row r="76" spans="1:10" ht="16.899999999999999" customHeight="1">
      <c r="A76" s="11">
        <v>28</v>
      </c>
      <c r="B76" s="302" t="s">
        <v>216</v>
      </c>
      <c r="C76" s="171" t="s">
        <v>234</v>
      </c>
      <c r="D76" s="275">
        <v>16</v>
      </c>
      <c r="E76" s="11">
        <v>2</v>
      </c>
      <c r="F76" s="328">
        <f t="shared" si="1"/>
        <v>2</v>
      </c>
      <c r="G76" s="301">
        <v>0.8</v>
      </c>
      <c r="H76" s="103"/>
      <c r="I76" s="299">
        <f t="shared" si="2"/>
        <v>2</v>
      </c>
      <c r="J76" s="103"/>
    </row>
    <row r="77" spans="1:10" ht="16.899999999999999" customHeight="1" thickBot="1">
      <c r="A77" s="11">
        <v>29</v>
      </c>
      <c r="B77" s="302" t="s">
        <v>228</v>
      </c>
      <c r="C77" s="160" t="s">
        <v>235</v>
      </c>
      <c r="D77" s="275">
        <v>16</v>
      </c>
      <c r="E77" s="11">
        <v>2</v>
      </c>
      <c r="F77" s="328">
        <f t="shared" si="1"/>
        <v>2</v>
      </c>
      <c r="G77" s="301">
        <v>0.72</v>
      </c>
      <c r="H77" s="103"/>
      <c r="I77" s="297">
        <f t="shared" si="2"/>
        <v>2</v>
      </c>
      <c r="J77" s="103"/>
    </row>
    <row r="78" spans="1:10" s="77" customFormat="1" ht="17.100000000000001" customHeight="1" thickTop="1" thickBot="1">
      <c r="A78" s="364" t="s">
        <v>19</v>
      </c>
      <c r="B78" s="401"/>
      <c r="C78" s="31"/>
      <c r="D78" s="255">
        <v>80</v>
      </c>
      <c r="E78" s="168">
        <v>10</v>
      </c>
      <c r="F78" s="281">
        <v>10</v>
      </c>
      <c r="G78" s="282">
        <v>3.76</v>
      </c>
      <c r="H78" s="281">
        <v>0</v>
      </c>
      <c r="I78" s="281">
        <v>10</v>
      </c>
      <c r="J78" s="281">
        <v>0</v>
      </c>
    </row>
    <row r="79" spans="1:10" ht="17.100000000000001" customHeight="1" thickTop="1" thickBot="1">
      <c r="A79" s="373" t="s">
        <v>117</v>
      </c>
      <c r="B79" s="374"/>
      <c r="C79" s="374"/>
      <c r="D79" s="374"/>
      <c r="E79" s="373"/>
      <c r="F79" s="375"/>
      <c r="G79" s="373"/>
      <c r="H79" s="374"/>
      <c r="I79" s="373"/>
      <c r="J79" s="374"/>
    </row>
    <row r="80" spans="1:10" ht="50.25" customHeight="1" thickTop="1" thickBot="1">
      <c r="A80" s="268">
        <v>30</v>
      </c>
      <c r="B80" s="267" t="s">
        <v>229</v>
      </c>
      <c r="C80" s="330" t="s">
        <v>230</v>
      </c>
      <c r="D80" s="255"/>
      <c r="E80" s="136">
        <v>4</v>
      </c>
      <c r="F80" s="135">
        <v>4</v>
      </c>
      <c r="G80" s="136">
        <v>3.12</v>
      </c>
      <c r="H80" s="135"/>
      <c r="I80" s="136"/>
      <c r="J80" s="135"/>
    </row>
    <row r="81" spans="1:10" ht="17.100000000000001" customHeight="1" thickTop="1" thickBot="1">
      <c r="A81" s="1"/>
      <c r="B81" s="2" t="s">
        <v>49</v>
      </c>
      <c r="C81" s="3"/>
      <c r="D81" s="256"/>
      <c r="E81" s="2"/>
      <c r="F81" s="2"/>
      <c r="G81" s="2"/>
      <c r="H81" s="2"/>
      <c r="I81" s="2"/>
      <c r="J81" s="2"/>
    </row>
    <row r="82" spans="1:10" ht="17.100000000000001" customHeight="1" thickBot="1">
      <c r="A82" s="432" t="s">
        <v>210</v>
      </c>
      <c r="B82" s="433"/>
      <c r="C82" s="434"/>
      <c r="D82" s="257">
        <v>542</v>
      </c>
      <c r="E82" s="206">
        <v>90</v>
      </c>
      <c r="F82" s="206">
        <v>31</v>
      </c>
      <c r="G82" s="236">
        <v>29.84</v>
      </c>
      <c r="H82" s="206">
        <v>6</v>
      </c>
      <c r="I82" s="206">
        <v>67</v>
      </c>
      <c r="J82" s="206">
        <v>0</v>
      </c>
    </row>
    <row r="83" spans="1:10" ht="17.100000000000001" customHeight="1" thickTop="1" thickBot="1">
      <c r="A83" s="429" t="s">
        <v>211</v>
      </c>
      <c r="B83" s="430"/>
      <c r="C83" s="431"/>
      <c r="D83" s="257">
        <v>542</v>
      </c>
      <c r="E83" s="206">
        <v>90</v>
      </c>
      <c r="F83" s="206">
        <v>31</v>
      </c>
      <c r="G83" s="207">
        <v>29.68</v>
      </c>
      <c r="H83" s="206">
        <v>6</v>
      </c>
      <c r="I83" s="206">
        <v>65</v>
      </c>
      <c r="J83" s="206">
        <v>0</v>
      </c>
    </row>
    <row r="84" spans="1:10" s="149" customFormat="1" ht="17.100000000000001" customHeight="1" thickTop="1" thickBot="1">
      <c r="A84" s="435" t="s">
        <v>218</v>
      </c>
      <c r="B84" s="436"/>
      <c r="C84" s="437"/>
      <c r="D84" s="257">
        <v>542</v>
      </c>
      <c r="E84" s="206">
        <v>90</v>
      </c>
      <c r="F84" s="206">
        <v>31</v>
      </c>
      <c r="G84" s="207">
        <v>29.84</v>
      </c>
      <c r="H84" s="206">
        <v>6</v>
      </c>
      <c r="I84" s="206">
        <v>67</v>
      </c>
      <c r="J84" s="206">
        <v>0</v>
      </c>
    </row>
    <row r="85" spans="1:10" ht="17.100000000000001" customHeight="1">
      <c r="A85" s="1"/>
      <c r="B85" s="2"/>
      <c r="C85" s="3"/>
      <c r="D85" s="256"/>
      <c r="E85" s="2"/>
      <c r="F85" s="2"/>
      <c r="G85" s="2"/>
      <c r="H85" s="2"/>
      <c r="I85" s="2"/>
      <c r="J85" s="2"/>
    </row>
    <row r="86" spans="1:10" ht="17.100000000000001" customHeight="1">
      <c r="A86" s="427"/>
      <c r="B86" s="427"/>
      <c r="C86" s="427"/>
      <c r="D86" s="427"/>
      <c r="E86" s="427"/>
      <c r="F86" s="427"/>
      <c r="G86" s="427"/>
      <c r="H86" s="427"/>
      <c r="I86" s="427"/>
      <c r="J86" s="427"/>
    </row>
    <row r="87" spans="1:10" ht="48.75" customHeight="1">
      <c r="A87" s="408" t="s">
        <v>53</v>
      </c>
      <c r="B87" s="408"/>
      <c r="C87" s="408"/>
      <c r="D87" s="408"/>
      <c r="E87" s="408"/>
      <c r="F87" s="408"/>
      <c r="G87" s="408"/>
      <c r="H87" s="408"/>
      <c r="I87" s="428">
        <v>6</v>
      </c>
      <c r="J87" s="428"/>
    </row>
    <row r="88" spans="1:10" ht="31.5" customHeight="1">
      <c r="A88" s="407" t="s">
        <v>54</v>
      </c>
      <c r="B88" s="407"/>
      <c r="C88" s="407"/>
      <c r="D88" s="407"/>
      <c r="E88" s="407"/>
      <c r="F88" s="407"/>
      <c r="G88" s="407"/>
      <c r="H88" s="407"/>
      <c r="I88" s="410">
        <v>100</v>
      </c>
      <c r="J88" s="410"/>
    </row>
    <row r="89" spans="1:10" ht="30.75" customHeight="1">
      <c r="A89" s="407" t="s">
        <v>55</v>
      </c>
      <c r="B89" s="407"/>
      <c r="C89" s="407"/>
      <c r="D89" s="407"/>
      <c r="E89" s="407"/>
      <c r="F89" s="407"/>
      <c r="G89" s="407"/>
      <c r="H89" s="407"/>
      <c r="I89" s="411">
        <v>34.44</v>
      </c>
      <c r="J89" s="411"/>
    </row>
    <row r="90" spans="1:10" ht="45.75" customHeight="1">
      <c r="A90" s="407" t="s">
        <v>61</v>
      </c>
      <c r="B90" s="407"/>
      <c r="C90" s="407"/>
      <c r="D90" s="407"/>
      <c r="E90" s="407"/>
      <c r="F90" s="407"/>
      <c r="G90" s="407"/>
      <c r="H90" s="407"/>
      <c r="I90" s="411">
        <v>33.159999999999997</v>
      </c>
      <c r="J90" s="411"/>
    </row>
    <row r="91" spans="1:10" ht="63" customHeight="1">
      <c r="A91" s="408" t="s">
        <v>198</v>
      </c>
      <c r="B91" s="408"/>
      <c r="C91" s="408"/>
      <c r="D91" s="408"/>
      <c r="E91" s="408"/>
      <c r="F91" s="408"/>
      <c r="G91" s="408"/>
      <c r="H91" s="408"/>
      <c r="I91" s="414">
        <v>74.44</v>
      </c>
      <c r="J91" s="414"/>
    </row>
    <row r="92" spans="1:10" ht="63" customHeight="1">
      <c r="A92" s="408" t="s">
        <v>199</v>
      </c>
      <c r="B92" s="408"/>
      <c r="C92" s="408"/>
      <c r="D92" s="408"/>
      <c r="E92" s="408"/>
      <c r="F92" s="408"/>
      <c r="G92" s="408"/>
      <c r="H92" s="408"/>
      <c r="I92" s="414">
        <v>72.22</v>
      </c>
      <c r="J92" s="414"/>
    </row>
    <row r="93" spans="1:10" ht="63" customHeight="1">
      <c r="A93" s="412" t="s">
        <v>221</v>
      </c>
      <c r="B93" s="412"/>
      <c r="C93" s="412"/>
      <c r="D93" s="412"/>
      <c r="E93" s="412"/>
      <c r="F93" s="412"/>
      <c r="G93" s="412"/>
      <c r="H93" s="412"/>
      <c r="I93" s="414">
        <v>74.44</v>
      </c>
      <c r="J93" s="414"/>
    </row>
    <row r="94" spans="1:10" ht="44.25" customHeight="1">
      <c r="A94" s="408" t="s">
        <v>58</v>
      </c>
      <c r="B94" s="408"/>
      <c r="C94" s="408"/>
      <c r="D94" s="408"/>
      <c r="E94" s="408"/>
      <c r="F94" s="408"/>
      <c r="G94" s="408"/>
      <c r="H94" s="408"/>
      <c r="I94" s="413" t="s">
        <v>197</v>
      </c>
      <c r="J94" s="413"/>
    </row>
    <row r="95" spans="1:10" ht="17.100000000000001" customHeight="1">
      <c r="F95" s="165"/>
    </row>
    <row r="96" spans="1:10" ht="17.100000000000001" customHeight="1">
      <c r="F96" s="165"/>
    </row>
    <row r="97" spans="1:14" ht="17.100000000000001" customHeight="1">
      <c r="F97" s="165"/>
    </row>
    <row r="98" spans="1:14" ht="17.100000000000001" customHeight="1">
      <c r="F98" s="165"/>
    </row>
    <row r="99" spans="1:14" ht="17.100000000000001" customHeight="1">
      <c r="F99" s="165"/>
    </row>
    <row r="100" spans="1:14" ht="17.100000000000001" customHeight="1">
      <c r="F100" s="165"/>
    </row>
    <row r="101" spans="1:14" ht="17.100000000000001" customHeight="1">
      <c r="F101" s="165"/>
    </row>
    <row r="102" spans="1:14" ht="17.100000000000001" customHeight="1">
      <c r="F102" s="165"/>
    </row>
    <row r="103" spans="1:14" ht="17.100000000000001" customHeight="1">
      <c r="F103" s="165"/>
    </row>
    <row r="104" spans="1:14" ht="17.100000000000001" customHeight="1">
      <c r="F104" s="165"/>
    </row>
    <row r="105" spans="1:14" ht="17.100000000000001" customHeight="1">
      <c r="F105" s="165"/>
    </row>
    <row r="106" spans="1:14" ht="17.100000000000001" customHeight="1">
      <c r="F106" s="165"/>
    </row>
    <row r="107" spans="1:14" ht="17.100000000000001" customHeight="1">
      <c r="F107" s="165"/>
    </row>
    <row r="108" spans="1:14" ht="17.100000000000001" customHeight="1">
      <c r="F108" s="165"/>
    </row>
    <row r="109" spans="1:14" ht="17.100000000000001" customHeight="1">
      <c r="F109" s="165"/>
    </row>
    <row r="110" spans="1:14" ht="17.100000000000001" customHeight="1">
      <c r="F110" s="165"/>
    </row>
    <row r="111" spans="1:14" ht="17.100000000000001" customHeight="1">
      <c r="F111" s="165"/>
    </row>
    <row r="112" spans="1:14" s="233" customFormat="1" ht="17.100000000000001" customHeight="1">
      <c r="A112" s="218"/>
      <c r="B112" s="149"/>
      <c r="C112" s="219"/>
      <c r="D112" s="252"/>
      <c r="E112" s="149"/>
      <c r="F112" s="165"/>
      <c r="H112" s="149"/>
      <c r="I112" s="146"/>
      <c r="J112" s="149"/>
      <c r="K112" s="2"/>
      <c r="L112" s="2"/>
      <c r="M112" s="2"/>
      <c r="N112" s="2"/>
    </row>
    <row r="113" spans="1:14" s="233" customFormat="1" ht="17.100000000000001" customHeight="1">
      <c r="A113" s="218"/>
      <c r="B113" s="149"/>
      <c r="C113" s="219"/>
      <c r="D113" s="252"/>
      <c r="E113" s="149"/>
      <c r="F113" s="165"/>
      <c r="H113" s="149"/>
      <c r="I113" s="146"/>
      <c r="J113" s="149"/>
      <c r="K113" s="2"/>
      <c r="L113" s="2"/>
      <c r="M113" s="2"/>
      <c r="N113" s="2"/>
    </row>
    <row r="114" spans="1:14" s="233" customFormat="1" ht="17.100000000000001" customHeight="1">
      <c r="A114" s="218"/>
      <c r="B114" s="149"/>
      <c r="C114" s="219"/>
      <c r="D114" s="252"/>
      <c r="E114" s="149"/>
      <c r="F114" s="165"/>
      <c r="H114" s="149"/>
      <c r="I114" s="146"/>
      <c r="J114" s="149"/>
      <c r="K114" s="2"/>
      <c r="L114" s="2"/>
      <c r="M114" s="2"/>
      <c r="N114" s="2"/>
    </row>
    <row r="115" spans="1:14" s="233" customFormat="1" ht="17.100000000000001" customHeight="1">
      <c r="A115" s="218"/>
      <c r="B115" s="149"/>
      <c r="C115" s="219"/>
      <c r="D115" s="252"/>
      <c r="E115" s="149"/>
      <c r="F115" s="165"/>
      <c r="H115" s="149"/>
      <c r="I115" s="146"/>
      <c r="J115" s="149"/>
      <c r="K115" s="2"/>
      <c r="L115" s="2"/>
      <c r="M115" s="2"/>
      <c r="N115" s="2"/>
    </row>
    <row r="116" spans="1:14" s="233" customFormat="1" ht="17.100000000000001" customHeight="1">
      <c r="A116" s="218"/>
      <c r="B116" s="149"/>
      <c r="C116" s="219"/>
      <c r="D116" s="252"/>
      <c r="E116" s="149"/>
      <c r="F116" s="165"/>
      <c r="H116" s="149"/>
      <c r="I116" s="146"/>
      <c r="J116" s="149"/>
      <c r="K116" s="2"/>
      <c r="L116" s="2"/>
      <c r="M116" s="2"/>
      <c r="N116" s="2"/>
    </row>
    <row r="117" spans="1:14" s="233" customFormat="1" ht="17.100000000000001" customHeight="1">
      <c r="A117" s="218"/>
      <c r="B117" s="149"/>
      <c r="C117" s="219"/>
      <c r="D117" s="252"/>
      <c r="E117" s="149"/>
      <c r="F117" s="165"/>
      <c r="H117" s="149"/>
      <c r="I117" s="146"/>
      <c r="J117" s="149"/>
      <c r="K117" s="2"/>
      <c r="L117" s="2"/>
      <c r="M117" s="2"/>
      <c r="N117" s="2"/>
    </row>
    <row r="118" spans="1:14" s="233" customFormat="1" ht="17.100000000000001" customHeight="1">
      <c r="A118" s="218"/>
      <c r="B118" s="149"/>
      <c r="C118" s="219"/>
      <c r="D118" s="252"/>
      <c r="E118" s="149"/>
      <c r="F118" s="165"/>
      <c r="H118" s="149"/>
      <c r="I118" s="146"/>
      <c r="J118" s="149"/>
      <c r="K118" s="2"/>
      <c r="L118" s="2"/>
      <c r="M118" s="2"/>
      <c r="N118" s="2"/>
    </row>
    <row r="119" spans="1:14" s="233" customFormat="1" ht="17.100000000000001" customHeight="1">
      <c r="A119" s="218"/>
      <c r="B119" s="149"/>
      <c r="C119" s="219"/>
      <c r="D119" s="252"/>
      <c r="E119" s="149"/>
      <c r="F119" s="165"/>
      <c r="H119" s="149"/>
      <c r="I119" s="146"/>
      <c r="J119" s="149"/>
      <c r="K119" s="2"/>
      <c r="L119" s="2"/>
      <c r="M119" s="2"/>
      <c r="N119" s="2"/>
    </row>
    <row r="120" spans="1:14" s="233" customFormat="1" ht="17.100000000000001" customHeight="1">
      <c r="A120" s="218"/>
      <c r="B120" s="149"/>
      <c r="C120" s="219"/>
      <c r="D120" s="252"/>
      <c r="E120" s="149"/>
      <c r="F120" s="165"/>
      <c r="H120" s="149"/>
      <c r="I120" s="146"/>
      <c r="J120" s="149"/>
      <c r="K120" s="2"/>
      <c r="L120" s="2"/>
      <c r="M120" s="2"/>
      <c r="N120" s="2"/>
    </row>
    <row r="121" spans="1:14" s="233" customFormat="1" ht="17.100000000000001" customHeight="1">
      <c r="A121" s="218"/>
      <c r="B121" s="149"/>
      <c r="C121" s="219"/>
      <c r="D121" s="252"/>
      <c r="E121" s="149"/>
      <c r="F121" s="165"/>
      <c r="H121" s="149"/>
      <c r="I121" s="146"/>
      <c r="J121" s="149"/>
      <c r="K121" s="2"/>
      <c r="L121" s="2"/>
      <c r="M121" s="2"/>
      <c r="N121" s="2"/>
    </row>
    <row r="122" spans="1:14" s="233" customFormat="1" ht="17.100000000000001" customHeight="1">
      <c r="A122" s="218"/>
      <c r="B122" s="149"/>
      <c r="C122" s="219"/>
      <c r="D122" s="252"/>
      <c r="E122" s="149"/>
      <c r="F122" s="165"/>
      <c r="H122" s="149"/>
      <c r="I122" s="146"/>
      <c r="J122" s="149"/>
      <c r="K122" s="2"/>
      <c r="L122" s="2"/>
      <c r="M122" s="2"/>
      <c r="N122" s="2"/>
    </row>
    <row r="123" spans="1:14" s="233" customFormat="1" ht="17.100000000000001" customHeight="1">
      <c r="A123" s="218"/>
      <c r="B123" s="149"/>
      <c r="C123" s="219"/>
      <c r="D123" s="252"/>
      <c r="E123" s="149"/>
      <c r="F123" s="165"/>
      <c r="H123" s="149"/>
      <c r="I123" s="146"/>
      <c r="J123" s="149"/>
      <c r="K123" s="2"/>
      <c r="L123" s="2"/>
      <c r="M123" s="2"/>
      <c r="N123" s="2"/>
    </row>
    <row r="124" spans="1:14" s="233" customFormat="1" ht="17.100000000000001" customHeight="1">
      <c r="A124" s="218"/>
      <c r="B124" s="149"/>
      <c r="C124" s="219"/>
      <c r="D124" s="252"/>
      <c r="E124" s="149"/>
      <c r="F124" s="165"/>
      <c r="H124" s="149"/>
      <c r="I124" s="146"/>
      <c r="J124" s="149"/>
      <c r="K124" s="2"/>
      <c r="L124" s="2"/>
      <c r="M124" s="2"/>
      <c r="N124" s="2"/>
    </row>
    <row r="125" spans="1:14" s="233" customFormat="1" ht="17.100000000000001" customHeight="1">
      <c r="A125" s="218"/>
      <c r="B125" s="149"/>
      <c r="C125" s="219"/>
      <c r="D125" s="252"/>
      <c r="E125" s="149"/>
      <c r="F125" s="165"/>
      <c r="H125" s="149"/>
      <c r="I125" s="146"/>
      <c r="J125" s="149"/>
      <c r="K125" s="2"/>
      <c r="L125" s="2"/>
      <c r="M125" s="2"/>
      <c r="N125" s="2"/>
    </row>
    <row r="126" spans="1:14" s="233" customFormat="1" ht="17.100000000000001" customHeight="1">
      <c r="A126" s="218"/>
      <c r="B126" s="149"/>
      <c r="C126" s="219"/>
      <c r="D126" s="252"/>
      <c r="E126" s="149"/>
      <c r="F126" s="165"/>
      <c r="H126" s="149"/>
      <c r="I126" s="146"/>
      <c r="J126" s="149"/>
      <c r="K126" s="2"/>
      <c r="L126" s="2"/>
      <c r="M126" s="2"/>
      <c r="N126" s="2"/>
    </row>
    <row r="127" spans="1:14" s="233" customFormat="1" ht="17.100000000000001" customHeight="1">
      <c r="A127" s="218"/>
      <c r="B127" s="149"/>
      <c r="C127" s="219"/>
      <c r="D127" s="252"/>
      <c r="E127" s="149"/>
      <c r="F127" s="165"/>
      <c r="H127" s="149"/>
      <c r="I127" s="146"/>
      <c r="J127" s="149"/>
      <c r="K127" s="2"/>
      <c r="L127" s="2"/>
      <c r="M127" s="2"/>
      <c r="N127" s="2"/>
    </row>
    <row r="128" spans="1:14" s="233" customFormat="1" ht="17.100000000000001" customHeight="1">
      <c r="A128" s="218"/>
      <c r="B128" s="149"/>
      <c r="C128" s="219"/>
      <c r="D128" s="252"/>
      <c r="E128" s="149"/>
      <c r="F128" s="165"/>
      <c r="H128" s="149"/>
      <c r="I128" s="146"/>
      <c r="J128" s="149"/>
      <c r="K128" s="2"/>
      <c r="L128" s="2"/>
      <c r="M128" s="2"/>
      <c r="N128" s="2"/>
    </row>
    <row r="129" spans="1:14" s="233" customFormat="1" ht="17.100000000000001" customHeight="1">
      <c r="A129" s="218"/>
      <c r="B129" s="149"/>
      <c r="C129" s="219"/>
      <c r="D129" s="252"/>
      <c r="E129" s="149"/>
      <c r="F129" s="165"/>
      <c r="H129" s="149"/>
      <c r="I129" s="146"/>
      <c r="J129" s="149"/>
      <c r="K129" s="2"/>
      <c r="L129" s="2"/>
      <c r="M129" s="2"/>
      <c r="N129" s="2"/>
    </row>
    <row r="130" spans="1:14" s="233" customFormat="1" ht="17.100000000000001" customHeight="1">
      <c r="A130" s="218"/>
      <c r="B130" s="149"/>
      <c r="C130" s="219"/>
      <c r="D130" s="252"/>
      <c r="E130" s="149"/>
      <c r="F130" s="165"/>
      <c r="H130" s="149"/>
      <c r="I130" s="146"/>
      <c r="J130" s="149"/>
      <c r="K130" s="2"/>
      <c r="L130" s="2"/>
      <c r="M130" s="2"/>
      <c r="N130" s="2"/>
    </row>
    <row r="131" spans="1:14" s="233" customFormat="1" ht="17.100000000000001" customHeight="1">
      <c r="A131" s="218"/>
      <c r="B131" s="149"/>
      <c r="C131" s="219"/>
      <c r="D131" s="252"/>
      <c r="E131" s="149"/>
      <c r="F131" s="165"/>
      <c r="H131" s="149"/>
      <c r="I131" s="146"/>
      <c r="J131" s="149"/>
      <c r="K131" s="2"/>
      <c r="L131" s="2"/>
      <c r="M131" s="2"/>
      <c r="N131" s="2"/>
    </row>
    <row r="132" spans="1:14" s="233" customFormat="1" ht="17.100000000000001" customHeight="1">
      <c r="A132" s="218"/>
      <c r="B132" s="149"/>
      <c r="C132" s="219"/>
      <c r="D132" s="252"/>
      <c r="E132" s="149"/>
      <c r="F132" s="165"/>
      <c r="H132" s="149"/>
      <c r="I132" s="146"/>
      <c r="J132" s="149"/>
      <c r="K132" s="2"/>
      <c r="L132" s="2"/>
      <c r="M132" s="2"/>
      <c r="N132" s="2"/>
    </row>
    <row r="133" spans="1:14" s="233" customFormat="1" ht="17.100000000000001" customHeight="1">
      <c r="A133" s="218"/>
      <c r="B133" s="149"/>
      <c r="C133" s="219"/>
      <c r="D133" s="252"/>
      <c r="E133" s="149"/>
      <c r="F133" s="165"/>
      <c r="H133" s="149"/>
      <c r="I133" s="146"/>
      <c r="J133" s="149"/>
      <c r="K133" s="2"/>
      <c r="L133" s="2"/>
      <c r="M133" s="2"/>
      <c r="N133" s="2"/>
    </row>
    <row r="134" spans="1:14" s="233" customFormat="1" ht="17.100000000000001" customHeight="1">
      <c r="A134" s="218"/>
      <c r="B134" s="149"/>
      <c r="C134" s="219"/>
      <c r="D134" s="252"/>
      <c r="E134" s="149"/>
      <c r="F134" s="165"/>
      <c r="H134" s="149"/>
      <c r="I134" s="146"/>
      <c r="J134" s="149"/>
      <c r="K134" s="2"/>
      <c r="L134" s="2"/>
      <c r="M134" s="2"/>
      <c r="N134" s="2"/>
    </row>
    <row r="135" spans="1:14" s="233" customFormat="1" ht="17.100000000000001" customHeight="1">
      <c r="A135" s="218"/>
      <c r="B135" s="149"/>
      <c r="C135" s="219"/>
      <c r="D135" s="252"/>
      <c r="E135" s="149"/>
      <c r="F135" s="165"/>
      <c r="H135" s="149"/>
      <c r="I135" s="146"/>
      <c r="J135" s="149"/>
      <c r="K135" s="2"/>
      <c r="L135" s="2"/>
      <c r="M135" s="2"/>
      <c r="N135" s="2"/>
    </row>
    <row r="136" spans="1:14" s="233" customFormat="1" ht="17.100000000000001" customHeight="1">
      <c r="A136" s="218"/>
      <c r="B136" s="149"/>
      <c r="C136" s="219"/>
      <c r="D136" s="252"/>
      <c r="E136" s="149"/>
      <c r="F136" s="165"/>
      <c r="H136" s="149"/>
      <c r="I136" s="146"/>
      <c r="J136" s="149"/>
      <c r="K136" s="2"/>
      <c r="L136" s="2"/>
      <c r="M136" s="2"/>
      <c r="N136" s="2"/>
    </row>
    <row r="137" spans="1:14" s="233" customFormat="1" ht="17.100000000000001" customHeight="1">
      <c r="A137" s="218"/>
      <c r="B137" s="149"/>
      <c r="C137" s="219"/>
      <c r="D137" s="252"/>
      <c r="E137" s="149"/>
      <c r="F137" s="165"/>
      <c r="H137" s="149"/>
      <c r="I137" s="146"/>
      <c r="J137" s="149"/>
      <c r="K137" s="2"/>
      <c r="L137" s="2"/>
      <c r="M137" s="2"/>
      <c r="N137" s="2"/>
    </row>
    <row r="138" spans="1:14" s="233" customFormat="1" ht="17.100000000000001" customHeight="1">
      <c r="A138" s="218"/>
      <c r="B138" s="149"/>
      <c r="C138" s="219"/>
      <c r="D138" s="252"/>
      <c r="E138" s="149"/>
      <c r="F138" s="165"/>
      <c r="H138" s="149"/>
      <c r="I138" s="146"/>
      <c r="J138" s="149"/>
      <c r="K138" s="2"/>
      <c r="L138" s="2"/>
      <c r="M138" s="2"/>
      <c r="N138" s="2"/>
    </row>
    <row r="139" spans="1:14" s="233" customFormat="1" ht="17.100000000000001" customHeight="1">
      <c r="A139" s="218"/>
      <c r="B139" s="149"/>
      <c r="C139" s="219"/>
      <c r="D139" s="252"/>
      <c r="E139" s="149"/>
      <c r="F139" s="165"/>
      <c r="H139" s="149"/>
      <c r="I139" s="146"/>
      <c r="J139" s="149"/>
      <c r="K139" s="2"/>
      <c r="L139" s="2"/>
      <c r="M139" s="2"/>
      <c r="N139" s="2"/>
    </row>
    <row r="140" spans="1:14" s="233" customFormat="1" ht="17.100000000000001" customHeight="1">
      <c r="A140" s="218"/>
      <c r="B140" s="149"/>
      <c r="C140" s="219"/>
      <c r="D140" s="252"/>
      <c r="E140" s="149"/>
      <c r="F140" s="165"/>
      <c r="H140" s="149"/>
      <c r="I140" s="146"/>
      <c r="J140" s="149"/>
      <c r="K140" s="2"/>
      <c r="L140" s="2"/>
      <c r="M140" s="2"/>
      <c r="N140" s="2"/>
    </row>
    <row r="141" spans="1:14" s="233" customFormat="1" ht="17.100000000000001" customHeight="1">
      <c r="A141" s="218"/>
      <c r="B141" s="149"/>
      <c r="C141" s="219"/>
      <c r="D141" s="252"/>
      <c r="E141" s="149"/>
      <c r="F141" s="165"/>
      <c r="H141" s="149"/>
      <c r="I141" s="146"/>
      <c r="J141" s="149"/>
      <c r="K141" s="2"/>
      <c r="L141" s="2"/>
      <c r="M141" s="2"/>
      <c r="N141" s="2"/>
    </row>
    <row r="142" spans="1:14" s="233" customFormat="1" ht="17.100000000000001" customHeight="1">
      <c r="A142" s="218"/>
      <c r="B142" s="149"/>
      <c r="C142" s="219"/>
      <c r="D142" s="252"/>
      <c r="E142" s="149"/>
      <c r="F142" s="165"/>
      <c r="H142" s="149"/>
      <c r="I142" s="146"/>
      <c r="J142" s="149"/>
      <c r="K142" s="2"/>
      <c r="L142" s="2"/>
      <c r="M142" s="2"/>
      <c r="N142" s="2"/>
    </row>
    <row r="143" spans="1:14" s="233" customFormat="1" ht="17.100000000000001" customHeight="1">
      <c r="A143" s="218"/>
      <c r="B143" s="149"/>
      <c r="C143" s="219"/>
      <c r="D143" s="252"/>
      <c r="E143" s="149"/>
      <c r="F143" s="165"/>
      <c r="H143" s="149"/>
      <c r="I143" s="146"/>
      <c r="J143" s="149"/>
      <c r="K143" s="2"/>
      <c r="L143" s="2"/>
      <c r="M143" s="2"/>
      <c r="N143" s="2"/>
    </row>
    <row r="144" spans="1:14" s="233" customFormat="1" ht="17.100000000000001" customHeight="1">
      <c r="A144" s="218"/>
      <c r="B144" s="149"/>
      <c r="C144" s="219"/>
      <c r="D144" s="252"/>
      <c r="E144" s="149"/>
      <c r="F144" s="165"/>
      <c r="H144" s="149"/>
      <c r="I144" s="146"/>
      <c r="J144" s="149"/>
      <c r="K144" s="2"/>
      <c r="L144" s="2"/>
      <c r="M144" s="2"/>
      <c r="N144" s="2"/>
    </row>
    <row r="145" spans="1:14" s="233" customFormat="1" ht="17.100000000000001" customHeight="1">
      <c r="A145" s="218"/>
      <c r="B145" s="149"/>
      <c r="C145" s="219"/>
      <c r="D145" s="252"/>
      <c r="E145" s="149"/>
      <c r="F145" s="165"/>
      <c r="H145" s="149"/>
      <c r="I145" s="146"/>
      <c r="J145" s="149"/>
      <c r="K145" s="2"/>
      <c r="L145" s="2"/>
      <c r="M145" s="2"/>
      <c r="N145" s="2"/>
    </row>
    <row r="146" spans="1:14" s="233" customFormat="1" ht="17.100000000000001" customHeight="1">
      <c r="A146" s="218"/>
      <c r="B146" s="149"/>
      <c r="C146" s="219"/>
      <c r="D146" s="252"/>
      <c r="E146" s="149"/>
      <c r="F146" s="165"/>
      <c r="H146" s="149"/>
      <c r="I146" s="146"/>
      <c r="J146" s="149"/>
      <c r="K146" s="2"/>
      <c r="L146" s="2"/>
      <c r="M146" s="2"/>
      <c r="N146" s="2"/>
    </row>
    <row r="147" spans="1:14" s="233" customFormat="1" ht="17.100000000000001" customHeight="1">
      <c r="A147" s="218"/>
      <c r="B147" s="149"/>
      <c r="C147" s="219"/>
      <c r="D147" s="252"/>
      <c r="E147" s="149"/>
      <c r="F147" s="165"/>
      <c r="H147" s="149"/>
      <c r="I147" s="146"/>
      <c r="J147" s="149"/>
      <c r="K147" s="2"/>
      <c r="L147" s="2"/>
      <c r="M147" s="2"/>
      <c r="N147" s="2"/>
    </row>
    <row r="148" spans="1:14" s="233" customFormat="1" ht="17.100000000000001" customHeight="1">
      <c r="A148" s="218"/>
      <c r="B148" s="149"/>
      <c r="C148" s="219"/>
      <c r="D148" s="252"/>
      <c r="E148" s="149"/>
      <c r="F148" s="165"/>
      <c r="H148" s="149"/>
      <c r="I148" s="146"/>
      <c r="J148" s="149"/>
      <c r="K148" s="2"/>
      <c r="L148" s="2"/>
      <c r="M148" s="2"/>
      <c r="N148" s="2"/>
    </row>
    <row r="149" spans="1:14" s="233" customFormat="1" ht="17.100000000000001" customHeight="1">
      <c r="A149" s="218"/>
      <c r="B149" s="149"/>
      <c r="C149" s="219"/>
      <c r="D149" s="252"/>
      <c r="E149" s="149"/>
      <c r="F149" s="165"/>
      <c r="H149" s="149"/>
      <c r="I149" s="146"/>
      <c r="J149" s="149"/>
      <c r="K149" s="2"/>
      <c r="L149" s="2"/>
      <c r="M149" s="2"/>
      <c r="N149" s="2"/>
    </row>
    <row r="150" spans="1:14" s="233" customFormat="1" ht="17.100000000000001" customHeight="1">
      <c r="A150" s="218"/>
      <c r="B150" s="149"/>
      <c r="C150" s="219"/>
      <c r="D150" s="252"/>
      <c r="E150" s="149"/>
      <c r="F150" s="165"/>
      <c r="H150" s="149"/>
      <c r="I150" s="146"/>
      <c r="J150" s="149"/>
      <c r="K150" s="2"/>
      <c r="L150" s="2"/>
      <c r="M150" s="2"/>
      <c r="N150" s="2"/>
    </row>
    <row r="151" spans="1:14" s="233" customFormat="1">
      <c r="A151" s="218"/>
      <c r="B151" s="149"/>
      <c r="C151" s="219"/>
      <c r="D151" s="252"/>
      <c r="E151" s="149"/>
      <c r="F151" s="165"/>
      <c r="H151" s="149"/>
      <c r="I151" s="146"/>
      <c r="J151" s="149"/>
      <c r="K151" s="2"/>
      <c r="L151" s="2"/>
      <c r="M151" s="2"/>
      <c r="N151" s="2"/>
    </row>
    <row r="152" spans="1:14" s="233" customFormat="1">
      <c r="A152" s="218"/>
      <c r="B152" s="149"/>
      <c r="C152" s="219"/>
      <c r="D152" s="252"/>
      <c r="E152" s="149"/>
      <c r="F152" s="165"/>
      <c r="H152" s="149"/>
      <c r="I152" s="146"/>
      <c r="J152" s="149"/>
      <c r="K152" s="2"/>
      <c r="L152" s="2"/>
      <c r="M152" s="2"/>
      <c r="N152" s="2"/>
    </row>
    <row r="153" spans="1:14" s="233" customFormat="1">
      <c r="A153" s="218"/>
      <c r="B153" s="149"/>
      <c r="C153" s="219"/>
      <c r="D153" s="252"/>
      <c r="E153" s="149"/>
      <c r="F153" s="165"/>
      <c r="H153" s="149"/>
      <c r="I153" s="146"/>
      <c r="J153" s="149"/>
      <c r="K153" s="2"/>
      <c r="L153" s="2"/>
      <c r="M153" s="2"/>
      <c r="N153" s="2"/>
    </row>
    <row r="154" spans="1:14" s="233" customFormat="1">
      <c r="A154" s="218"/>
      <c r="B154" s="149"/>
      <c r="C154" s="219"/>
      <c r="D154" s="252"/>
      <c r="E154" s="149"/>
      <c r="F154" s="165"/>
      <c r="H154" s="149"/>
      <c r="I154" s="146"/>
      <c r="J154" s="149"/>
      <c r="K154" s="2"/>
      <c r="L154" s="2"/>
      <c r="M154" s="2"/>
      <c r="N154" s="2"/>
    </row>
    <row r="155" spans="1:14" s="233" customFormat="1">
      <c r="A155" s="218"/>
      <c r="B155" s="149"/>
      <c r="C155" s="219"/>
      <c r="D155" s="252"/>
      <c r="E155" s="149"/>
      <c r="F155" s="165"/>
      <c r="H155" s="149"/>
      <c r="I155" s="146"/>
      <c r="J155" s="149"/>
      <c r="K155" s="2"/>
      <c r="L155" s="2"/>
      <c r="M155" s="2"/>
      <c r="N155" s="2"/>
    </row>
    <row r="156" spans="1:14" s="233" customFormat="1">
      <c r="A156" s="218"/>
      <c r="B156" s="149"/>
      <c r="C156" s="219"/>
      <c r="D156" s="252"/>
      <c r="E156" s="149"/>
      <c r="F156" s="165"/>
      <c r="H156" s="149"/>
      <c r="I156" s="146"/>
      <c r="J156" s="149"/>
      <c r="K156" s="2"/>
      <c r="L156" s="2"/>
      <c r="M156" s="2"/>
      <c r="N156" s="2"/>
    </row>
    <row r="157" spans="1:14" s="233" customFormat="1">
      <c r="A157" s="218"/>
      <c r="B157" s="149"/>
      <c r="C157" s="219"/>
      <c r="D157" s="252"/>
      <c r="E157" s="149"/>
      <c r="F157" s="165"/>
      <c r="H157" s="149"/>
      <c r="I157" s="146"/>
      <c r="J157" s="149"/>
      <c r="K157" s="2"/>
      <c r="L157" s="2"/>
      <c r="M157" s="2"/>
      <c r="N157" s="2"/>
    </row>
    <row r="158" spans="1:14" s="233" customFormat="1">
      <c r="A158" s="218"/>
      <c r="B158" s="149"/>
      <c r="C158" s="219"/>
      <c r="D158" s="252"/>
      <c r="E158" s="149"/>
      <c r="F158" s="165"/>
      <c r="H158" s="149"/>
      <c r="I158" s="146"/>
      <c r="J158" s="149"/>
      <c r="K158" s="2"/>
      <c r="L158" s="2"/>
      <c r="M158" s="2"/>
      <c r="N158" s="2"/>
    </row>
    <row r="159" spans="1:14" s="233" customFormat="1">
      <c r="A159" s="218"/>
      <c r="B159" s="149"/>
      <c r="C159" s="219"/>
      <c r="D159" s="252"/>
      <c r="E159" s="149"/>
      <c r="F159" s="165"/>
      <c r="H159" s="149"/>
      <c r="I159" s="146"/>
      <c r="J159" s="149"/>
      <c r="K159" s="2"/>
      <c r="L159" s="2"/>
      <c r="M159" s="2"/>
      <c r="N159" s="2"/>
    </row>
    <row r="160" spans="1:14" s="233" customFormat="1">
      <c r="A160" s="218"/>
      <c r="B160" s="149"/>
      <c r="C160" s="219"/>
      <c r="D160" s="252"/>
      <c r="E160" s="149"/>
      <c r="F160" s="165"/>
      <c r="H160" s="149"/>
      <c r="I160" s="146"/>
      <c r="J160" s="149"/>
      <c r="K160" s="2"/>
      <c r="L160" s="2"/>
      <c r="M160" s="2"/>
      <c r="N160" s="2"/>
    </row>
    <row r="161" spans="1:14" s="233" customFormat="1">
      <c r="A161" s="218"/>
      <c r="B161" s="149"/>
      <c r="C161" s="219"/>
      <c r="D161" s="252"/>
      <c r="E161" s="149"/>
      <c r="F161" s="165"/>
      <c r="H161" s="149"/>
      <c r="I161" s="146"/>
      <c r="J161" s="149"/>
      <c r="K161" s="2"/>
      <c r="L161" s="2"/>
      <c r="M161" s="2"/>
      <c r="N161" s="2"/>
    </row>
    <row r="162" spans="1:14" s="233" customFormat="1">
      <c r="A162" s="218"/>
      <c r="B162" s="149"/>
      <c r="C162" s="219"/>
      <c r="D162" s="252"/>
      <c r="E162" s="149"/>
      <c r="F162" s="165"/>
      <c r="H162" s="149"/>
      <c r="I162" s="146"/>
      <c r="J162" s="149"/>
      <c r="K162" s="2"/>
      <c r="L162" s="2"/>
      <c r="M162" s="2"/>
      <c r="N162" s="2"/>
    </row>
    <row r="163" spans="1:14" s="233" customFormat="1">
      <c r="A163" s="218"/>
      <c r="B163" s="149"/>
      <c r="C163" s="219"/>
      <c r="D163" s="252"/>
      <c r="E163" s="149"/>
      <c r="F163" s="165"/>
      <c r="H163" s="149"/>
      <c r="I163" s="146"/>
      <c r="J163" s="149"/>
      <c r="K163" s="2"/>
      <c r="L163" s="2"/>
      <c r="M163" s="2"/>
      <c r="N163" s="2"/>
    </row>
    <row r="164" spans="1:14" s="233" customFormat="1">
      <c r="A164" s="218"/>
      <c r="B164" s="149"/>
      <c r="C164" s="219"/>
      <c r="D164" s="252"/>
      <c r="E164" s="149"/>
      <c r="F164" s="165"/>
      <c r="H164" s="149"/>
      <c r="I164" s="146"/>
      <c r="J164" s="149"/>
      <c r="K164" s="2"/>
      <c r="L164" s="2"/>
      <c r="M164" s="2"/>
      <c r="N164" s="2"/>
    </row>
    <row r="165" spans="1:14" s="233" customFormat="1">
      <c r="A165" s="218"/>
      <c r="B165" s="149"/>
      <c r="C165" s="219"/>
      <c r="D165" s="252"/>
      <c r="E165" s="149"/>
      <c r="F165" s="165"/>
      <c r="H165" s="149"/>
      <c r="I165" s="146"/>
      <c r="J165" s="149"/>
      <c r="K165" s="2"/>
      <c r="L165" s="2"/>
      <c r="M165" s="2"/>
      <c r="N165" s="2"/>
    </row>
    <row r="166" spans="1:14" s="233" customFormat="1">
      <c r="A166" s="218"/>
      <c r="B166" s="149"/>
      <c r="C166" s="219"/>
      <c r="D166" s="252"/>
      <c r="E166" s="149"/>
      <c r="F166" s="165"/>
      <c r="H166" s="149"/>
      <c r="I166" s="146"/>
      <c r="J166" s="149"/>
      <c r="K166" s="2"/>
      <c r="L166" s="2"/>
      <c r="M166" s="2"/>
      <c r="N166" s="2"/>
    </row>
    <row r="167" spans="1:14" s="233" customFormat="1">
      <c r="A167" s="218"/>
      <c r="B167" s="149"/>
      <c r="C167" s="219"/>
      <c r="D167" s="252"/>
      <c r="E167" s="149"/>
      <c r="F167" s="165"/>
      <c r="H167" s="149"/>
      <c r="I167" s="146"/>
      <c r="J167" s="149"/>
      <c r="K167" s="2"/>
      <c r="L167" s="2"/>
      <c r="M167" s="2"/>
      <c r="N167" s="2"/>
    </row>
    <row r="168" spans="1:14" s="233" customFormat="1">
      <c r="A168" s="218"/>
      <c r="B168" s="149"/>
      <c r="C168" s="219"/>
      <c r="D168" s="252"/>
      <c r="E168" s="149"/>
      <c r="F168" s="165"/>
      <c r="H168" s="149"/>
      <c r="I168" s="146"/>
      <c r="J168" s="149"/>
      <c r="K168" s="2"/>
      <c r="L168" s="2"/>
      <c r="M168" s="2"/>
      <c r="N168" s="2"/>
    </row>
    <row r="169" spans="1:14" s="233" customFormat="1">
      <c r="A169" s="218"/>
      <c r="B169" s="149"/>
      <c r="C169" s="219"/>
      <c r="D169" s="252"/>
      <c r="E169" s="149"/>
      <c r="F169" s="165"/>
      <c r="H169" s="149"/>
      <c r="I169" s="146"/>
      <c r="J169" s="149"/>
      <c r="K169" s="2"/>
      <c r="L169" s="2"/>
      <c r="M169" s="2"/>
      <c r="N169" s="2"/>
    </row>
    <row r="170" spans="1:14" s="233" customFormat="1">
      <c r="A170" s="218"/>
      <c r="B170" s="149"/>
      <c r="C170" s="219"/>
      <c r="D170" s="252"/>
      <c r="E170" s="149"/>
      <c r="F170" s="165"/>
      <c r="H170" s="149"/>
      <c r="I170" s="146"/>
      <c r="J170" s="149"/>
      <c r="K170" s="2"/>
      <c r="L170" s="2"/>
      <c r="M170" s="2"/>
      <c r="N170" s="2"/>
    </row>
    <row r="171" spans="1:14" s="233" customFormat="1">
      <c r="A171" s="218"/>
      <c r="B171" s="149"/>
      <c r="C171" s="219"/>
      <c r="D171" s="252"/>
      <c r="E171" s="149"/>
      <c r="F171" s="165"/>
      <c r="H171" s="149"/>
      <c r="I171" s="146"/>
      <c r="J171" s="149"/>
      <c r="K171" s="2"/>
      <c r="L171" s="2"/>
      <c r="M171" s="2"/>
      <c r="N171" s="2"/>
    </row>
    <row r="172" spans="1:14" s="233" customFormat="1">
      <c r="A172" s="218"/>
      <c r="B172" s="149"/>
      <c r="C172" s="219"/>
      <c r="D172" s="252"/>
      <c r="E172" s="149"/>
      <c r="F172" s="165"/>
      <c r="H172" s="149"/>
      <c r="I172" s="146"/>
      <c r="J172" s="149"/>
      <c r="K172" s="2"/>
      <c r="L172" s="2"/>
      <c r="M172" s="2"/>
      <c r="N172" s="2"/>
    </row>
    <row r="173" spans="1:14" s="233" customFormat="1">
      <c r="A173" s="218"/>
      <c r="B173" s="149"/>
      <c r="C173" s="219"/>
      <c r="D173" s="252"/>
      <c r="E173" s="149"/>
      <c r="F173" s="165"/>
      <c r="H173" s="149"/>
      <c r="I173" s="146"/>
      <c r="J173" s="149"/>
      <c r="K173" s="2"/>
      <c r="L173" s="2"/>
      <c r="M173" s="2"/>
      <c r="N173" s="2"/>
    </row>
    <row r="174" spans="1:14" s="233" customFormat="1">
      <c r="A174" s="218"/>
      <c r="B174" s="149"/>
      <c r="C174" s="219"/>
      <c r="D174" s="252"/>
      <c r="E174" s="149"/>
      <c r="F174" s="165"/>
      <c r="H174" s="149"/>
      <c r="I174" s="146"/>
      <c r="J174" s="149"/>
      <c r="K174" s="2"/>
      <c r="L174" s="2"/>
      <c r="M174" s="2"/>
      <c r="N174" s="2"/>
    </row>
    <row r="175" spans="1:14" s="233" customFormat="1">
      <c r="A175" s="218"/>
      <c r="B175" s="149"/>
      <c r="C175" s="219"/>
      <c r="D175" s="252"/>
      <c r="E175" s="149"/>
      <c r="F175" s="165"/>
      <c r="H175" s="149"/>
      <c r="I175" s="146"/>
      <c r="J175" s="149"/>
      <c r="K175" s="2"/>
      <c r="L175" s="2"/>
      <c r="M175" s="2"/>
      <c r="N175" s="2"/>
    </row>
    <row r="176" spans="1:14" s="233" customFormat="1">
      <c r="A176" s="218"/>
      <c r="B176" s="149"/>
      <c r="C176" s="219"/>
      <c r="D176" s="252"/>
      <c r="E176" s="149"/>
      <c r="F176" s="165"/>
      <c r="H176" s="149"/>
      <c r="I176" s="146"/>
      <c r="J176" s="149"/>
      <c r="K176" s="2"/>
      <c r="L176" s="2"/>
      <c r="M176" s="2"/>
      <c r="N176" s="2"/>
    </row>
    <row r="177" spans="1:14" s="233" customFormat="1">
      <c r="A177" s="218"/>
      <c r="B177" s="149"/>
      <c r="C177" s="219"/>
      <c r="D177" s="252"/>
      <c r="E177" s="149"/>
      <c r="F177" s="165"/>
      <c r="H177" s="149"/>
      <c r="I177" s="146"/>
      <c r="J177" s="149"/>
      <c r="K177" s="2"/>
      <c r="L177" s="2"/>
      <c r="M177" s="2"/>
      <c r="N177" s="2"/>
    </row>
    <row r="178" spans="1:14" s="233" customFormat="1">
      <c r="A178" s="218"/>
      <c r="B178" s="149"/>
      <c r="C178" s="219"/>
      <c r="D178" s="252"/>
      <c r="E178" s="149"/>
      <c r="F178" s="165"/>
      <c r="H178" s="149"/>
      <c r="I178" s="146"/>
      <c r="J178" s="149"/>
      <c r="K178" s="2"/>
      <c r="L178" s="2"/>
      <c r="M178" s="2"/>
      <c r="N178" s="2"/>
    </row>
    <row r="179" spans="1:14" s="233" customFormat="1">
      <c r="A179" s="218"/>
      <c r="B179" s="149"/>
      <c r="C179" s="219"/>
      <c r="D179" s="252"/>
      <c r="E179" s="149"/>
      <c r="F179" s="165"/>
      <c r="H179" s="149"/>
      <c r="I179" s="146"/>
      <c r="J179" s="149"/>
      <c r="K179" s="2"/>
      <c r="L179" s="2"/>
      <c r="M179" s="2"/>
      <c r="N179" s="2"/>
    </row>
    <row r="180" spans="1:14" s="233" customFormat="1">
      <c r="A180" s="218"/>
      <c r="B180" s="149"/>
      <c r="C180" s="219"/>
      <c r="D180" s="252"/>
      <c r="E180" s="149"/>
      <c r="F180" s="165"/>
      <c r="H180" s="149"/>
      <c r="I180" s="146"/>
      <c r="J180" s="149"/>
      <c r="K180" s="2"/>
      <c r="L180" s="2"/>
      <c r="M180" s="2"/>
      <c r="N180" s="2"/>
    </row>
    <row r="181" spans="1:14" s="233" customFormat="1">
      <c r="A181" s="218"/>
      <c r="B181" s="149"/>
      <c r="C181" s="219"/>
      <c r="D181" s="252"/>
      <c r="E181" s="149"/>
      <c r="F181" s="165"/>
      <c r="H181" s="149"/>
      <c r="I181" s="146"/>
      <c r="J181" s="149"/>
      <c r="K181" s="2"/>
      <c r="L181" s="2"/>
      <c r="M181" s="2"/>
      <c r="N181" s="2"/>
    </row>
    <row r="182" spans="1:14" s="233" customFormat="1">
      <c r="A182" s="218"/>
      <c r="B182" s="149"/>
      <c r="C182" s="219"/>
      <c r="D182" s="252"/>
      <c r="E182" s="149"/>
      <c r="F182" s="165"/>
      <c r="H182" s="149"/>
      <c r="I182" s="146"/>
      <c r="J182" s="149"/>
      <c r="K182" s="2"/>
      <c r="L182" s="2"/>
      <c r="M182" s="2"/>
      <c r="N182" s="2"/>
    </row>
    <row r="183" spans="1:14" s="233" customFormat="1">
      <c r="A183" s="218"/>
      <c r="B183" s="149"/>
      <c r="C183" s="219"/>
      <c r="D183" s="252"/>
      <c r="E183" s="149"/>
      <c r="F183" s="165"/>
      <c r="H183" s="149"/>
      <c r="I183" s="146"/>
      <c r="J183" s="149"/>
      <c r="K183" s="2"/>
      <c r="L183" s="2"/>
      <c r="M183" s="2"/>
      <c r="N183" s="2"/>
    </row>
    <row r="184" spans="1:14" s="233" customFormat="1">
      <c r="A184" s="218"/>
      <c r="B184" s="149"/>
      <c r="C184" s="219"/>
      <c r="D184" s="252"/>
      <c r="E184" s="149"/>
      <c r="F184" s="165"/>
      <c r="H184" s="149"/>
      <c r="I184" s="146"/>
      <c r="J184" s="149"/>
      <c r="K184" s="2"/>
      <c r="L184" s="2"/>
      <c r="M184" s="2"/>
      <c r="N184" s="2"/>
    </row>
    <row r="185" spans="1:14" s="233" customFormat="1">
      <c r="A185" s="218"/>
      <c r="B185" s="149"/>
      <c r="C185" s="219"/>
      <c r="D185" s="252"/>
      <c r="E185" s="149"/>
      <c r="F185" s="165"/>
      <c r="H185" s="149"/>
      <c r="I185" s="146"/>
      <c r="J185" s="149"/>
      <c r="K185" s="2"/>
      <c r="L185" s="2"/>
      <c r="M185" s="2"/>
      <c r="N185" s="2"/>
    </row>
    <row r="186" spans="1:14" s="233" customFormat="1">
      <c r="A186" s="218"/>
      <c r="B186" s="149"/>
      <c r="C186" s="219"/>
      <c r="D186" s="252"/>
      <c r="E186" s="149"/>
      <c r="F186" s="165"/>
      <c r="H186" s="149"/>
      <c r="I186" s="146"/>
      <c r="J186" s="149"/>
      <c r="K186" s="2"/>
      <c r="L186" s="2"/>
      <c r="M186" s="2"/>
      <c r="N186" s="2"/>
    </row>
    <row r="187" spans="1:14" s="233" customFormat="1">
      <c r="A187" s="218"/>
      <c r="B187" s="149"/>
      <c r="C187" s="219"/>
      <c r="D187" s="252"/>
      <c r="E187" s="149"/>
      <c r="F187" s="165"/>
      <c r="H187" s="149"/>
      <c r="I187" s="146"/>
      <c r="J187" s="149"/>
      <c r="K187" s="2"/>
      <c r="L187" s="2"/>
      <c r="M187" s="2"/>
      <c r="N187" s="2"/>
    </row>
    <row r="188" spans="1:14" s="233" customFormat="1">
      <c r="A188" s="218"/>
      <c r="B188" s="149"/>
      <c r="C188" s="219"/>
      <c r="D188" s="252"/>
      <c r="E188" s="149"/>
      <c r="F188" s="165"/>
      <c r="H188" s="149"/>
      <c r="I188" s="146"/>
      <c r="J188" s="149"/>
      <c r="K188" s="2"/>
      <c r="L188" s="2"/>
      <c r="M188" s="2"/>
      <c r="N188" s="2"/>
    </row>
    <row r="189" spans="1:14" s="233" customFormat="1">
      <c r="A189" s="218"/>
      <c r="B189" s="149"/>
      <c r="C189" s="219"/>
      <c r="D189" s="252"/>
      <c r="E189" s="149"/>
      <c r="F189" s="165"/>
      <c r="H189" s="149"/>
      <c r="I189" s="146"/>
      <c r="J189" s="149"/>
      <c r="K189" s="2"/>
      <c r="L189" s="2"/>
      <c r="M189" s="2"/>
      <c r="N189" s="2"/>
    </row>
    <row r="190" spans="1:14" s="233" customFormat="1">
      <c r="A190" s="218"/>
      <c r="B190" s="149"/>
      <c r="C190" s="219"/>
      <c r="D190" s="252"/>
      <c r="E190" s="149"/>
      <c r="F190" s="165"/>
      <c r="H190" s="149"/>
      <c r="I190" s="146"/>
      <c r="J190" s="149"/>
      <c r="K190" s="2"/>
      <c r="L190" s="2"/>
      <c r="M190" s="2"/>
      <c r="N190" s="2"/>
    </row>
    <row r="191" spans="1:14" s="233" customFormat="1">
      <c r="A191" s="218"/>
      <c r="B191" s="149"/>
      <c r="C191" s="219"/>
      <c r="D191" s="252"/>
      <c r="E191" s="149"/>
      <c r="F191" s="165"/>
      <c r="H191" s="149"/>
      <c r="I191" s="146"/>
      <c r="J191" s="149"/>
      <c r="K191" s="2"/>
      <c r="L191" s="2"/>
      <c r="M191" s="2"/>
      <c r="N191" s="2"/>
    </row>
    <row r="192" spans="1:14" s="233" customFormat="1">
      <c r="A192" s="218"/>
      <c r="B192" s="149"/>
      <c r="C192" s="219"/>
      <c r="D192" s="252"/>
      <c r="E192" s="149"/>
      <c r="F192" s="165"/>
      <c r="H192" s="149"/>
      <c r="I192" s="146"/>
      <c r="J192" s="149"/>
      <c r="K192" s="2"/>
      <c r="L192" s="2"/>
      <c r="M192" s="2"/>
      <c r="N192" s="2"/>
    </row>
    <row r="193" spans="1:14" s="233" customFormat="1">
      <c r="A193" s="218"/>
      <c r="B193" s="149"/>
      <c r="C193" s="219"/>
      <c r="D193" s="252"/>
      <c r="E193" s="149"/>
      <c r="F193" s="165"/>
      <c r="H193" s="149"/>
      <c r="I193" s="146"/>
      <c r="J193" s="149"/>
      <c r="K193" s="2"/>
      <c r="L193" s="2"/>
      <c r="M193" s="2"/>
      <c r="N193" s="2"/>
    </row>
    <row r="194" spans="1:14" s="233" customFormat="1">
      <c r="A194" s="218"/>
      <c r="B194" s="149"/>
      <c r="C194" s="219"/>
      <c r="D194" s="252"/>
      <c r="E194" s="149"/>
      <c r="F194" s="165"/>
      <c r="H194" s="149"/>
      <c r="I194" s="146"/>
      <c r="J194" s="149"/>
      <c r="K194" s="2"/>
      <c r="L194" s="2"/>
      <c r="M194" s="2"/>
      <c r="N194" s="2"/>
    </row>
    <row r="195" spans="1:14" s="233" customFormat="1">
      <c r="A195" s="218"/>
      <c r="B195" s="149"/>
      <c r="C195" s="219"/>
      <c r="D195" s="252"/>
      <c r="E195" s="149"/>
      <c r="F195" s="165"/>
      <c r="H195" s="149"/>
      <c r="I195" s="146"/>
      <c r="J195" s="149"/>
      <c r="K195" s="2"/>
      <c r="L195" s="2"/>
      <c r="M195" s="2"/>
      <c r="N195" s="2"/>
    </row>
    <row r="196" spans="1:14" s="233" customFormat="1">
      <c r="A196" s="218"/>
      <c r="B196" s="149"/>
      <c r="C196" s="219"/>
      <c r="D196" s="252"/>
      <c r="E196" s="149"/>
      <c r="F196" s="165"/>
      <c r="H196" s="149"/>
      <c r="I196" s="146"/>
      <c r="J196" s="149"/>
      <c r="K196" s="2"/>
      <c r="L196" s="2"/>
      <c r="M196" s="2"/>
      <c r="N196" s="2"/>
    </row>
    <row r="197" spans="1:14" s="233" customFormat="1">
      <c r="A197" s="218"/>
      <c r="B197" s="149"/>
      <c r="C197" s="219"/>
      <c r="D197" s="252"/>
      <c r="E197" s="149"/>
      <c r="F197" s="165"/>
      <c r="H197" s="149"/>
      <c r="I197" s="146"/>
      <c r="J197" s="149"/>
      <c r="K197" s="2"/>
      <c r="L197" s="2"/>
      <c r="M197" s="2"/>
      <c r="N197" s="2"/>
    </row>
    <row r="198" spans="1:14" s="233" customFormat="1">
      <c r="A198" s="218"/>
      <c r="B198" s="149"/>
      <c r="C198" s="219"/>
      <c r="D198" s="252"/>
      <c r="E198" s="149"/>
      <c r="F198" s="165"/>
      <c r="H198" s="149"/>
      <c r="I198" s="146"/>
      <c r="J198" s="149"/>
      <c r="K198" s="2"/>
      <c r="L198" s="2"/>
      <c r="M198" s="2"/>
      <c r="N198" s="2"/>
    </row>
    <row r="199" spans="1:14" s="233" customFormat="1">
      <c r="A199" s="218"/>
      <c r="B199" s="149"/>
      <c r="C199" s="219"/>
      <c r="D199" s="252"/>
      <c r="E199" s="149"/>
      <c r="F199" s="165"/>
      <c r="H199" s="149"/>
      <c r="I199" s="146"/>
      <c r="J199" s="149"/>
      <c r="K199" s="2"/>
      <c r="L199" s="2"/>
      <c r="M199" s="2"/>
      <c r="N199" s="2"/>
    </row>
    <row r="200" spans="1:14" s="233" customFormat="1">
      <c r="A200" s="218"/>
      <c r="B200" s="149"/>
      <c r="C200" s="219"/>
      <c r="D200" s="252"/>
      <c r="E200" s="149"/>
      <c r="F200" s="165"/>
      <c r="H200" s="149"/>
      <c r="I200" s="146"/>
      <c r="J200" s="149"/>
      <c r="K200" s="2"/>
      <c r="L200" s="2"/>
      <c r="M200" s="2"/>
      <c r="N200" s="2"/>
    </row>
    <row r="201" spans="1:14" s="233" customFormat="1">
      <c r="A201" s="218"/>
      <c r="B201" s="149"/>
      <c r="C201" s="219"/>
      <c r="D201" s="252"/>
      <c r="E201" s="149"/>
      <c r="F201" s="165"/>
      <c r="H201" s="149"/>
      <c r="I201" s="146"/>
      <c r="J201" s="149"/>
      <c r="K201" s="2"/>
      <c r="L201" s="2"/>
      <c r="M201" s="2"/>
      <c r="N201" s="2"/>
    </row>
    <row r="202" spans="1:14" s="233" customFormat="1">
      <c r="A202" s="218"/>
      <c r="B202" s="149"/>
      <c r="C202" s="219"/>
      <c r="D202" s="252"/>
      <c r="E202" s="149"/>
      <c r="F202" s="165"/>
      <c r="H202" s="149"/>
      <c r="I202" s="146"/>
      <c r="J202" s="149"/>
      <c r="K202" s="2"/>
      <c r="L202" s="2"/>
      <c r="M202" s="2"/>
      <c r="N202" s="2"/>
    </row>
    <row r="203" spans="1:14" s="233" customFormat="1">
      <c r="A203" s="218"/>
      <c r="B203" s="149"/>
      <c r="C203" s="219"/>
      <c r="D203" s="252"/>
      <c r="E203" s="149"/>
      <c r="F203" s="165"/>
      <c r="H203" s="149"/>
      <c r="I203" s="146"/>
      <c r="J203" s="149"/>
      <c r="K203" s="2"/>
      <c r="L203" s="2"/>
      <c r="M203" s="2"/>
      <c r="N203" s="2"/>
    </row>
    <row r="204" spans="1:14" s="233" customFormat="1">
      <c r="A204" s="218"/>
      <c r="B204" s="149"/>
      <c r="C204" s="219"/>
      <c r="D204" s="252"/>
      <c r="E204" s="149"/>
      <c r="F204" s="165"/>
      <c r="H204" s="149"/>
      <c r="I204" s="146"/>
      <c r="J204" s="149"/>
      <c r="K204" s="2"/>
      <c r="L204" s="2"/>
      <c r="M204" s="2"/>
      <c r="N204" s="2"/>
    </row>
    <row r="205" spans="1:14" s="233" customFormat="1">
      <c r="A205" s="218"/>
      <c r="B205" s="149"/>
      <c r="C205" s="219"/>
      <c r="D205" s="252"/>
      <c r="E205" s="149"/>
      <c r="F205" s="165"/>
      <c r="H205" s="149"/>
      <c r="I205" s="146"/>
      <c r="J205" s="149"/>
      <c r="K205" s="2"/>
      <c r="L205" s="2"/>
      <c r="M205" s="2"/>
      <c r="N205" s="2"/>
    </row>
    <row r="206" spans="1:14" s="233" customFormat="1">
      <c r="A206" s="218"/>
      <c r="B206" s="149"/>
      <c r="C206" s="219"/>
      <c r="D206" s="252"/>
      <c r="E206" s="149"/>
      <c r="F206" s="165"/>
      <c r="H206" s="149"/>
      <c r="I206" s="146"/>
      <c r="J206" s="149"/>
      <c r="K206" s="2"/>
      <c r="L206" s="2"/>
      <c r="M206" s="2"/>
      <c r="N206" s="2"/>
    </row>
    <row r="207" spans="1:14" s="233" customFormat="1">
      <c r="A207" s="218"/>
      <c r="B207" s="149"/>
      <c r="C207" s="219"/>
      <c r="D207" s="252"/>
      <c r="E207" s="149"/>
      <c r="F207" s="165"/>
      <c r="H207" s="149"/>
      <c r="I207" s="146"/>
      <c r="J207" s="149"/>
      <c r="K207" s="2"/>
      <c r="L207" s="2"/>
      <c r="M207" s="2"/>
      <c r="N207" s="2"/>
    </row>
    <row r="208" spans="1:14" s="233" customFormat="1">
      <c r="A208" s="218"/>
      <c r="B208" s="149"/>
      <c r="C208" s="219"/>
      <c r="D208" s="252"/>
      <c r="E208" s="149"/>
      <c r="F208" s="165"/>
      <c r="H208" s="149"/>
      <c r="I208" s="146"/>
      <c r="J208" s="149"/>
      <c r="K208" s="2"/>
      <c r="L208" s="2"/>
      <c r="M208" s="2"/>
      <c r="N208" s="2"/>
    </row>
    <row r="209" spans="1:14" s="233" customFormat="1">
      <c r="A209" s="218"/>
      <c r="B209" s="149"/>
      <c r="C209" s="219"/>
      <c r="D209" s="252"/>
      <c r="E209" s="149"/>
      <c r="F209" s="165"/>
      <c r="H209" s="149"/>
      <c r="I209" s="146"/>
      <c r="J209" s="149"/>
      <c r="K209" s="2"/>
      <c r="L209" s="2"/>
      <c r="M209" s="2"/>
      <c r="N209" s="2"/>
    </row>
    <row r="210" spans="1:14" s="233" customFormat="1">
      <c r="A210" s="218"/>
      <c r="B210" s="149"/>
      <c r="C210" s="219"/>
      <c r="D210" s="252"/>
      <c r="E210" s="149"/>
      <c r="F210" s="165"/>
      <c r="H210" s="149"/>
      <c r="I210" s="146"/>
      <c r="J210" s="149"/>
      <c r="K210" s="2"/>
      <c r="L210" s="2"/>
      <c r="M210" s="2"/>
      <c r="N210" s="2"/>
    </row>
    <row r="211" spans="1:14" s="233" customFormat="1">
      <c r="A211" s="218"/>
      <c r="B211" s="149"/>
      <c r="C211" s="219"/>
      <c r="D211" s="252"/>
      <c r="E211" s="149"/>
      <c r="F211" s="165"/>
      <c r="H211" s="149"/>
      <c r="I211" s="146"/>
      <c r="J211" s="149"/>
      <c r="K211" s="2"/>
      <c r="L211" s="2"/>
      <c r="M211" s="2"/>
      <c r="N211" s="2"/>
    </row>
    <row r="212" spans="1:14" s="233" customFormat="1">
      <c r="A212" s="218"/>
      <c r="B212" s="149"/>
      <c r="C212" s="219"/>
      <c r="D212" s="252"/>
      <c r="E212" s="149"/>
      <c r="F212" s="165"/>
      <c r="H212" s="149"/>
      <c r="I212" s="146"/>
      <c r="J212" s="149"/>
      <c r="K212" s="2"/>
      <c r="L212" s="2"/>
      <c r="M212" s="2"/>
      <c r="N212" s="2"/>
    </row>
    <row r="213" spans="1:14" s="233" customFormat="1">
      <c r="A213" s="218"/>
      <c r="B213" s="149"/>
      <c r="C213" s="219"/>
      <c r="D213" s="252"/>
      <c r="E213" s="149"/>
      <c r="F213" s="165"/>
      <c r="H213" s="149"/>
      <c r="I213" s="146"/>
      <c r="J213" s="149"/>
      <c r="K213" s="2"/>
      <c r="L213" s="2"/>
      <c r="M213" s="2"/>
      <c r="N213" s="2"/>
    </row>
    <row r="214" spans="1:14" s="233" customFormat="1">
      <c r="A214" s="218"/>
      <c r="B214" s="149"/>
      <c r="C214" s="219"/>
      <c r="D214" s="252"/>
      <c r="E214" s="149"/>
      <c r="F214" s="165"/>
      <c r="H214" s="149"/>
      <c r="I214" s="146"/>
      <c r="J214" s="149"/>
      <c r="K214" s="2"/>
      <c r="L214" s="2"/>
      <c r="M214" s="2"/>
      <c r="N214" s="2"/>
    </row>
    <row r="215" spans="1:14" s="233" customFormat="1">
      <c r="A215" s="218"/>
      <c r="B215" s="149"/>
      <c r="C215" s="219"/>
      <c r="D215" s="252"/>
      <c r="E215" s="149"/>
      <c r="F215" s="165"/>
      <c r="H215" s="149"/>
      <c r="I215" s="146"/>
      <c r="J215" s="149"/>
      <c r="K215" s="2"/>
      <c r="L215" s="2"/>
      <c r="M215" s="2"/>
      <c r="N215" s="2"/>
    </row>
    <row r="216" spans="1:14" s="233" customFormat="1">
      <c r="A216" s="218"/>
      <c r="B216" s="149"/>
      <c r="C216" s="219"/>
      <c r="D216" s="252"/>
      <c r="E216" s="149"/>
      <c r="F216" s="165"/>
      <c r="H216" s="149"/>
      <c r="I216" s="146"/>
      <c r="J216" s="149"/>
      <c r="K216" s="2"/>
      <c r="L216" s="2"/>
      <c r="M216" s="2"/>
      <c r="N216" s="2"/>
    </row>
    <row r="217" spans="1:14" s="233" customFormat="1">
      <c r="A217" s="218"/>
      <c r="B217" s="149"/>
      <c r="C217" s="219"/>
      <c r="D217" s="252"/>
      <c r="E217" s="149"/>
      <c r="F217" s="165"/>
      <c r="H217" s="149"/>
      <c r="I217" s="146"/>
      <c r="J217" s="149"/>
      <c r="K217" s="2"/>
      <c r="L217" s="2"/>
      <c r="M217" s="2"/>
      <c r="N217" s="2"/>
    </row>
    <row r="218" spans="1:14" s="233" customFormat="1">
      <c r="A218" s="218"/>
      <c r="B218" s="149"/>
      <c r="C218" s="219"/>
      <c r="D218" s="252"/>
      <c r="E218" s="149"/>
      <c r="F218" s="165"/>
      <c r="H218" s="149"/>
      <c r="I218" s="146"/>
      <c r="J218" s="149"/>
      <c r="K218" s="2"/>
      <c r="L218" s="2"/>
      <c r="M218" s="2"/>
      <c r="N218" s="2"/>
    </row>
    <row r="219" spans="1:14" s="233" customFormat="1">
      <c r="A219" s="218"/>
      <c r="B219" s="149"/>
      <c r="C219" s="219"/>
      <c r="D219" s="252"/>
      <c r="E219" s="149"/>
      <c r="F219" s="165"/>
      <c r="H219" s="149"/>
      <c r="I219" s="146"/>
      <c r="J219" s="149"/>
      <c r="K219" s="2"/>
      <c r="L219" s="2"/>
      <c r="M219" s="2"/>
      <c r="N219" s="2"/>
    </row>
    <row r="220" spans="1:14" s="233" customFormat="1">
      <c r="A220" s="218"/>
      <c r="B220" s="149"/>
      <c r="C220" s="219"/>
      <c r="D220" s="252"/>
      <c r="E220" s="149"/>
      <c r="F220" s="165"/>
      <c r="H220" s="149"/>
      <c r="I220" s="146"/>
      <c r="J220" s="149"/>
      <c r="K220" s="2"/>
      <c r="L220" s="2"/>
      <c r="M220" s="2"/>
      <c r="N220" s="2"/>
    </row>
    <row r="221" spans="1:14" s="233" customFormat="1">
      <c r="A221" s="218"/>
      <c r="B221" s="149"/>
      <c r="C221" s="219"/>
      <c r="D221" s="252"/>
      <c r="E221" s="149"/>
      <c r="F221" s="165"/>
      <c r="H221" s="149"/>
      <c r="I221" s="146"/>
      <c r="J221" s="149"/>
      <c r="K221" s="2"/>
      <c r="L221" s="2"/>
      <c r="M221" s="2"/>
      <c r="N221" s="2"/>
    </row>
    <row r="222" spans="1:14" s="233" customFormat="1">
      <c r="A222" s="218"/>
      <c r="B222" s="149"/>
      <c r="C222" s="219"/>
      <c r="D222" s="252"/>
      <c r="E222" s="149"/>
      <c r="F222" s="165"/>
      <c r="H222" s="149"/>
      <c r="I222" s="146"/>
      <c r="J222" s="149"/>
      <c r="K222" s="2"/>
      <c r="L222" s="2"/>
      <c r="M222" s="2"/>
      <c r="N222" s="2"/>
    </row>
    <row r="223" spans="1:14" s="233" customFormat="1">
      <c r="A223" s="218"/>
      <c r="B223" s="149"/>
      <c r="C223" s="219"/>
      <c r="D223" s="252"/>
      <c r="E223" s="149"/>
      <c r="F223" s="165"/>
      <c r="H223" s="149"/>
      <c r="I223" s="146"/>
      <c r="J223" s="149"/>
      <c r="K223" s="2"/>
      <c r="L223" s="2"/>
      <c r="M223" s="2"/>
      <c r="N223" s="2"/>
    </row>
    <row r="224" spans="1:14" s="233" customFormat="1">
      <c r="A224" s="218"/>
      <c r="B224" s="149"/>
      <c r="C224" s="219"/>
      <c r="D224" s="252"/>
      <c r="E224" s="149"/>
      <c r="F224" s="165"/>
      <c r="H224" s="149"/>
      <c r="I224" s="146"/>
      <c r="J224" s="149"/>
      <c r="K224" s="2"/>
      <c r="L224" s="2"/>
      <c r="M224" s="2"/>
      <c r="N224" s="2"/>
    </row>
    <row r="225" spans="1:14" s="233" customFormat="1">
      <c r="A225" s="218"/>
      <c r="B225" s="149"/>
      <c r="C225" s="219"/>
      <c r="D225" s="252"/>
      <c r="E225" s="149"/>
      <c r="F225" s="165"/>
      <c r="H225" s="149"/>
      <c r="I225" s="146"/>
      <c r="J225" s="149"/>
      <c r="K225" s="2"/>
      <c r="L225" s="2"/>
      <c r="M225" s="2"/>
      <c r="N225" s="2"/>
    </row>
    <row r="226" spans="1:14" s="233" customFormat="1">
      <c r="A226" s="218"/>
      <c r="B226" s="149"/>
      <c r="C226" s="219"/>
      <c r="D226" s="252"/>
      <c r="E226" s="149"/>
      <c r="F226" s="165"/>
      <c r="H226" s="149"/>
      <c r="I226" s="146"/>
      <c r="J226" s="149"/>
      <c r="K226" s="2"/>
      <c r="L226" s="2"/>
      <c r="M226" s="2"/>
      <c r="N226" s="2"/>
    </row>
    <row r="227" spans="1:14" s="233" customFormat="1">
      <c r="A227" s="218"/>
      <c r="B227" s="149"/>
      <c r="C227" s="219"/>
      <c r="D227" s="252"/>
      <c r="E227" s="149"/>
      <c r="F227" s="165"/>
      <c r="H227" s="149"/>
      <c r="I227" s="146"/>
      <c r="J227" s="149"/>
      <c r="K227" s="2"/>
      <c r="L227" s="2"/>
      <c r="M227" s="2"/>
      <c r="N227" s="2"/>
    </row>
    <row r="228" spans="1:14" s="233" customFormat="1">
      <c r="A228" s="218"/>
      <c r="B228" s="149"/>
      <c r="C228" s="219"/>
      <c r="D228" s="252"/>
      <c r="E228" s="149"/>
      <c r="F228" s="165"/>
      <c r="H228" s="149"/>
      <c r="I228" s="146"/>
      <c r="J228" s="149"/>
      <c r="K228" s="2"/>
      <c r="L228" s="2"/>
      <c r="M228" s="2"/>
      <c r="N228" s="2"/>
    </row>
    <row r="229" spans="1:14" s="233" customFormat="1">
      <c r="A229" s="218"/>
      <c r="B229" s="149"/>
      <c r="C229" s="219"/>
      <c r="D229" s="252"/>
      <c r="E229" s="149"/>
      <c r="F229" s="165"/>
      <c r="H229" s="149"/>
      <c r="I229" s="146"/>
      <c r="J229" s="149"/>
      <c r="K229" s="2"/>
      <c r="L229" s="2"/>
      <c r="M229" s="2"/>
      <c r="N229" s="2"/>
    </row>
    <row r="230" spans="1:14" s="233" customFormat="1">
      <c r="A230" s="218"/>
      <c r="B230" s="149"/>
      <c r="C230" s="219"/>
      <c r="D230" s="252"/>
      <c r="E230" s="149"/>
      <c r="F230" s="165"/>
      <c r="H230" s="149"/>
      <c r="I230" s="146"/>
      <c r="J230" s="149"/>
      <c r="K230" s="2"/>
      <c r="L230" s="2"/>
      <c r="M230" s="2"/>
      <c r="N230" s="2"/>
    </row>
    <row r="231" spans="1:14" s="233" customFormat="1">
      <c r="A231" s="218"/>
      <c r="B231" s="149"/>
      <c r="C231" s="219"/>
      <c r="D231" s="252"/>
      <c r="E231" s="149"/>
      <c r="F231" s="165"/>
      <c r="H231" s="149"/>
      <c r="I231" s="146"/>
      <c r="J231" s="149"/>
      <c r="K231" s="2"/>
      <c r="L231" s="2"/>
      <c r="M231" s="2"/>
      <c r="N231" s="2"/>
    </row>
    <row r="232" spans="1:14" s="233" customFormat="1">
      <c r="A232" s="218"/>
      <c r="B232" s="149"/>
      <c r="C232" s="219"/>
      <c r="D232" s="252"/>
      <c r="E232" s="149"/>
      <c r="F232" s="165"/>
      <c r="H232" s="149"/>
      <c r="I232" s="146"/>
      <c r="J232" s="149"/>
      <c r="K232" s="2"/>
      <c r="L232" s="2"/>
      <c r="M232" s="2"/>
      <c r="N232" s="2"/>
    </row>
    <row r="233" spans="1:14" s="233" customFormat="1">
      <c r="A233" s="218"/>
      <c r="B233" s="149"/>
      <c r="C233" s="219"/>
      <c r="D233" s="252"/>
      <c r="E233" s="149"/>
      <c r="F233" s="165"/>
      <c r="H233" s="149"/>
      <c r="I233" s="146"/>
      <c r="J233" s="149"/>
      <c r="K233" s="2"/>
      <c r="L233" s="2"/>
      <c r="M233" s="2"/>
      <c r="N233" s="2"/>
    </row>
    <row r="234" spans="1:14" s="233" customFormat="1">
      <c r="A234" s="218"/>
      <c r="B234" s="149"/>
      <c r="C234" s="219"/>
      <c r="D234" s="252"/>
      <c r="E234" s="149"/>
      <c r="F234" s="165"/>
      <c r="H234" s="149"/>
      <c r="I234" s="146"/>
      <c r="J234" s="149"/>
      <c r="K234" s="2"/>
      <c r="L234" s="2"/>
      <c r="M234" s="2"/>
      <c r="N234" s="2"/>
    </row>
    <row r="235" spans="1:14" s="233" customFormat="1">
      <c r="A235" s="218"/>
      <c r="B235" s="149"/>
      <c r="C235" s="219"/>
      <c r="D235" s="252"/>
      <c r="E235" s="149"/>
      <c r="F235" s="165"/>
      <c r="H235" s="149"/>
      <c r="I235" s="146"/>
      <c r="J235" s="149"/>
      <c r="K235" s="2"/>
      <c r="L235" s="2"/>
      <c r="M235" s="2"/>
      <c r="N235" s="2"/>
    </row>
    <row r="236" spans="1:14" s="233" customFormat="1">
      <c r="A236" s="218"/>
      <c r="B236" s="149"/>
      <c r="C236" s="219"/>
      <c r="D236" s="252"/>
      <c r="E236" s="149"/>
      <c r="F236" s="165"/>
      <c r="H236" s="149"/>
      <c r="I236" s="146"/>
      <c r="J236" s="149"/>
      <c r="K236" s="2"/>
      <c r="L236" s="2"/>
      <c r="M236" s="2"/>
      <c r="N236" s="2"/>
    </row>
    <row r="237" spans="1:14" s="233" customFormat="1">
      <c r="A237" s="218"/>
      <c r="B237" s="149"/>
      <c r="C237" s="219"/>
      <c r="D237" s="252"/>
      <c r="E237" s="149"/>
      <c r="F237" s="165"/>
      <c r="H237" s="149"/>
      <c r="I237" s="146"/>
      <c r="J237" s="149"/>
      <c r="K237" s="2"/>
      <c r="L237" s="2"/>
      <c r="M237" s="2"/>
      <c r="N237" s="2"/>
    </row>
    <row r="238" spans="1:14" s="233" customFormat="1">
      <c r="A238" s="218"/>
      <c r="B238" s="149"/>
      <c r="C238" s="219"/>
      <c r="D238" s="252"/>
      <c r="E238" s="149"/>
      <c r="F238" s="165"/>
      <c r="H238" s="149"/>
      <c r="I238" s="146"/>
      <c r="J238" s="149"/>
      <c r="K238" s="2"/>
      <c r="L238" s="2"/>
      <c r="M238" s="2"/>
      <c r="N238" s="2"/>
    </row>
    <row r="239" spans="1:14" s="233" customFormat="1">
      <c r="A239" s="218"/>
      <c r="B239" s="149"/>
      <c r="C239" s="219"/>
      <c r="D239" s="252"/>
      <c r="E239" s="149"/>
      <c r="F239" s="165"/>
      <c r="H239" s="149"/>
      <c r="I239" s="146"/>
      <c r="J239" s="149"/>
      <c r="K239" s="2"/>
      <c r="L239" s="2"/>
      <c r="M239" s="2"/>
      <c r="N239" s="2"/>
    </row>
    <row r="240" spans="1:14" s="233" customFormat="1">
      <c r="A240" s="218"/>
      <c r="B240" s="149"/>
      <c r="C240" s="219"/>
      <c r="D240" s="252"/>
      <c r="E240" s="149"/>
      <c r="F240" s="165"/>
      <c r="H240" s="149"/>
      <c r="I240" s="146"/>
      <c r="J240" s="149"/>
      <c r="K240" s="2"/>
      <c r="L240" s="2"/>
      <c r="M240" s="2"/>
      <c r="N240" s="2"/>
    </row>
    <row r="241" spans="1:14" s="233" customFormat="1">
      <c r="A241" s="218"/>
      <c r="B241" s="149"/>
      <c r="C241" s="219"/>
      <c r="D241" s="252"/>
      <c r="E241" s="149"/>
      <c r="F241" s="165"/>
      <c r="H241" s="149"/>
      <c r="I241" s="146"/>
      <c r="J241" s="149"/>
      <c r="K241" s="2"/>
      <c r="L241" s="2"/>
      <c r="M241" s="2"/>
      <c r="N241" s="2"/>
    </row>
    <row r="242" spans="1:14" s="233" customFormat="1">
      <c r="A242" s="218"/>
      <c r="B242" s="149"/>
      <c r="C242" s="219"/>
      <c r="D242" s="252"/>
      <c r="E242" s="149"/>
      <c r="F242" s="165"/>
      <c r="H242" s="149"/>
      <c r="I242" s="146"/>
      <c r="J242" s="149"/>
      <c r="K242" s="2"/>
      <c r="L242" s="2"/>
      <c r="M242" s="2"/>
      <c r="N242" s="2"/>
    </row>
    <row r="243" spans="1:14" s="233" customFormat="1">
      <c r="A243" s="218"/>
      <c r="B243" s="149"/>
      <c r="C243" s="219"/>
      <c r="D243" s="252"/>
      <c r="E243" s="149"/>
      <c r="F243" s="165"/>
      <c r="H243" s="149"/>
      <c r="I243" s="146"/>
      <c r="J243" s="149"/>
      <c r="K243" s="2"/>
      <c r="L243" s="2"/>
      <c r="M243" s="2"/>
      <c r="N243" s="2"/>
    </row>
    <row r="244" spans="1:14" s="233" customFormat="1">
      <c r="A244" s="218"/>
      <c r="B244" s="149"/>
      <c r="C244" s="219"/>
      <c r="D244" s="252"/>
      <c r="E244" s="149"/>
      <c r="F244" s="165"/>
      <c r="H244" s="149"/>
      <c r="I244" s="146"/>
      <c r="J244" s="149"/>
      <c r="K244" s="2"/>
      <c r="L244" s="2"/>
      <c r="M244" s="2"/>
      <c r="N244" s="2"/>
    </row>
    <row r="245" spans="1:14" s="233" customFormat="1">
      <c r="A245" s="218"/>
      <c r="B245" s="149"/>
      <c r="C245" s="219"/>
      <c r="D245" s="252"/>
      <c r="E245" s="149"/>
      <c r="F245" s="165"/>
      <c r="H245" s="149"/>
      <c r="I245" s="146"/>
      <c r="J245" s="149"/>
      <c r="K245" s="2"/>
      <c r="L245" s="2"/>
      <c r="M245" s="2"/>
      <c r="N245" s="2"/>
    </row>
    <row r="246" spans="1:14" s="233" customFormat="1">
      <c r="A246" s="218"/>
      <c r="B246" s="149"/>
      <c r="C246" s="219"/>
      <c r="D246" s="252"/>
      <c r="E246" s="149"/>
      <c r="F246" s="165"/>
      <c r="H246" s="149"/>
      <c r="I246" s="146"/>
      <c r="J246" s="149"/>
      <c r="K246" s="2"/>
      <c r="L246" s="2"/>
      <c r="M246" s="2"/>
      <c r="N246" s="2"/>
    </row>
    <row r="247" spans="1:14" s="233" customFormat="1">
      <c r="A247" s="218"/>
      <c r="B247" s="149"/>
      <c r="C247" s="219"/>
      <c r="D247" s="252"/>
      <c r="E247" s="149"/>
      <c r="F247" s="165"/>
      <c r="H247" s="149"/>
      <c r="I247" s="146"/>
      <c r="J247" s="149"/>
      <c r="K247" s="2"/>
      <c r="L247" s="2"/>
      <c r="M247" s="2"/>
      <c r="N247" s="2"/>
    </row>
    <row r="248" spans="1:14" s="233" customFormat="1">
      <c r="A248" s="218"/>
      <c r="B248" s="149"/>
      <c r="C248" s="219"/>
      <c r="D248" s="252"/>
      <c r="E248" s="149"/>
      <c r="F248" s="165"/>
      <c r="H248" s="149"/>
      <c r="I248" s="146"/>
      <c r="J248" s="149"/>
      <c r="K248" s="2"/>
      <c r="L248" s="2"/>
      <c r="M248" s="2"/>
      <c r="N248" s="2"/>
    </row>
  </sheetData>
  <mergeCells count="53">
    <mergeCell ref="F10:J11"/>
    <mergeCell ref="A8:D8"/>
    <mergeCell ref="A2:H2"/>
    <mergeCell ref="A3:J3"/>
    <mergeCell ref="A4:J4"/>
    <mergeCell ref="A5:J5"/>
    <mergeCell ref="A6:J6"/>
    <mergeCell ref="A7:D7"/>
    <mergeCell ref="A9:D9"/>
    <mergeCell ref="A56:J56"/>
    <mergeCell ref="A14:J14"/>
    <mergeCell ref="A20:B20"/>
    <mergeCell ref="A26:J26"/>
    <mergeCell ref="A34:B34"/>
    <mergeCell ref="A35:J35"/>
    <mergeCell ref="A40:B40"/>
    <mergeCell ref="A25:C25"/>
    <mergeCell ref="A41:J41"/>
    <mergeCell ref="A49:B49"/>
    <mergeCell ref="A50:J50"/>
    <mergeCell ref="A54:B54"/>
    <mergeCell ref="A55:J55"/>
    <mergeCell ref="A89:H89"/>
    <mergeCell ref="I89:J89"/>
    <mergeCell ref="A71:J71"/>
    <mergeCell ref="A72:J72"/>
    <mergeCell ref="A78:B78"/>
    <mergeCell ref="A86:J86"/>
    <mergeCell ref="A87:H87"/>
    <mergeCell ref="I87:J87"/>
    <mergeCell ref="A88:H88"/>
    <mergeCell ref="I88:J88"/>
    <mergeCell ref="E79:F79"/>
    <mergeCell ref="G79:H79"/>
    <mergeCell ref="I79:J79"/>
    <mergeCell ref="A83:C83"/>
    <mergeCell ref="A82:C82"/>
    <mergeCell ref="A84:C84"/>
    <mergeCell ref="A93:H93"/>
    <mergeCell ref="I93:J93"/>
    <mergeCell ref="A94:H94"/>
    <mergeCell ref="I94:J94"/>
    <mergeCell ref="A90:H90"/>
    <mergeCell ref="I90:J90"/>
    <mergeCell ref="A91:H91"/>
    <mergeCell ref="I91:J91"/>
    <mergeCell ref="A92:H92"/>
    <mergeCell ref="I92:J92"/>
    <mergeCell ref="A79:D79"/>
    <mergeCell ref="A62:B62"/>
    <mergeCell ref="A63:J63"/>
    <mergeCell ref="A64:J64"/>
    <mergeCell ref="A70:B70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62" orientation="landscape" r:id="rId1"/>
  <rowBreaks count="1" manualBreakCount="1">
    <brk id="40" max="9" man="1"/>
  </rowBreaks>
  <ignoredErrors>
    <ignoredError sqref="A48 E49:J4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arz xmlns="13fb9f7f-4d1e-4689-871c-6e339d347f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177B4140E18642AB3C1357AFD3F330" ma:contentTypeVersion="3" ma:contentTypeDescription="Utwórz nowy dokument." ma:contentTypeScope="" ma:versionID="41d5e788d2b58e5b68da6f246e63b1d3">
  <xsd:schema xmlns:xsd="http://www.w3.org/2001/XMLSchema" xmlns:xs="http://www.w3.org/2001/XMLSchema" xmlns:p="http://schemas.microsoft.com/office/2006/metadata/properties" xmlns:ns2="13fb9f7f-4d1e-4689-871c-6e339d347f9d" targetNamespace="http://schemas.microsoft.com/office/2006/metadata/properties" ma:root="true" ma:fieldsID="45ba46841254ab8160ce3d1599e2dc24" ns2:_="">
    <xsd:import namespace="13fb9f7f-4d1e-4689-871c-6e339d347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Komentar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b9f7f-4d1e-4689-871c-6e339d347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arz" ma:index="10" nillable="true" ma:displayName="Komentarz" ma:format="Dropdown" ma:internalName="Komentar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563EC-B22B-4865-B4B9-31D3D9E936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55128-FD65-4545-9C18-1226AACD5225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3fb9f7f-4d1e-4689-871c-6e339d347f9d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7CC322-96BD-4725-A780-7D2A0DD46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program_wzór</vt:lpstr>
      <vt:lpstr>projekt program</vt:lpstr>
      <vt:lpstr>ES2</vt:lpstr>
      <vt:lpstr>EN2</vt:lpstr>
      <vt:lpstr>'EN2'!Obszar_wydruku</vt:lpstr>
      <vt:lpstr>program_wzór!Obszar_wydruku</vt:lpstr>
      <vt:lpstr>'projekt program'!Obszar_wydruku</vt:lpstr>
      <vt:lpstr>program_wzór!Tytuły_wydruku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Wiszniewska Jolanta</cp:lastModifiedBy>
  <cp:revision/>
  <cp:lastPrinted>2026-01-25T15:03:39Z</cp:lastPrinted>
  <dcterms:created xsi:type="dcterms:W3CDTF">1998-05-26T18:21:06Z</dcterms:created>
  <dcterms:modified xsi:type="dcterms:W3CDTF">2026-03-09T09:29:43Z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0x010100AC177B4140E18642AB3C1357AFD3F330</vt:lpwstr>
  </property>
</Properties>
</file>