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.wiszniewska\Desktop\Plany na senat\Ekonomia I\"/>
    </mc:Choice>
  </mc:AlternateContent>
  <xr:revisionPtr revIDLastSave="0" documentId="13_ncr:1_{9FFBE2DF-014E-4F28-A8E6-FCDF14F7EA1C}" xr6:coauthVersionLast="36" xr6:coauthVersionMax="47" xr10:uidLastSave="{00000000-0000-0000-0000-000000000000}"/>
  <bookViews>
    <workbookView xWindow="0" yWindow="0" windowWidth="24435" windowHeight="7380" tabRatio="325" firstSheet="2" activeTab="3" xr2:uid="{00000000-000D-0000-FFFF-FFFF00000000}"/>
  </bookViews>
  <sheets>
    <sheet name="program_wzór" sheetId="1" state="hidden" r:id="rId1"/>
    <sheet name="projekt program" sheetId="2" state="hidden" r:id="rId2"/>
    <sheet name="ES1" sheetId="3" r:id="rId3"/>
    <sheet name="EN1" sheetId="4" r:id="rId4"/>
  </sheets>
  <definedNames>
    <definedName name="_xlnm.Print_Area" localSheetId="3">'EN1'!$A$1:$Y$139</definedName>
    <definedName name="_xlnm.Print_Area" localSheetId="2">'ES1'!$A$1:$Y$140</definedName>
    <definedName name="_xlnm.Print_Area" localSheetId="0">program_wzór!$A$1:$AE$110</definedName>
    <definedName name="_xlnm.Print_Area" localSheetId="1">'projekt program'!$A$1:$I$103</definedName>
    <definedName name="_xlnm.Print_Titles" localSheetId="0">program_wzór!$3:$6</definedName>
  </definedNames>
  <calcPr calcId="191029"/>
</workbook>
</file>

<file path=xl/calcChain.xml><?xml version="1.0" encoding="utf-8"?>
<calcChain xmlns="http://schemas.openxmlformats.org/spreadsheetml/2006/main">
  <c r="F31" i="3" l="1"/>
  <c r="F32" i="3"/>
  <c r="F33" i="3"/>
  <c r="F34" i="3"/>
  <c r="F35" i="3"/>
  <c r="F36" i="3"/>
  <c r="F37" i="3"/>
  <c r="F38" i="3"/>
  <c r="F39" i="3"/>
  <c r="F40" i="3"/>
  <c r="F41" i="3"/>
  <c r="F118" i="3"/>
  <c r="P27" i="4"/>
  <c r="G27" i="4"/>
  <c r="Q136" i="4"/>
  <c r="P139" i="4"/>
  <c r="P138" i="4"/>
  <c r="P137" i="4"/>
  <c r="P136" i="4"/>
  <c r="O139" i="4"/>
  <c r="O138" i="4"/>
  <c r="O137" i="4"/>
  <c r="O136" i="4"/>
  <c r="N139" i="4"/>
  <c r="N138" i="4"/>
  <c r="N137" i="4"/>
  <c r="N136" i="4"/>
  <c r="Y139" i="4" l="1"/>
  <c r="X139" i="4"/>
  <c r="W139" i="4"/>
  <c r="V139" i="4"/>
  <c r="U139" i="4"/>
  <c r="T139" i="4"/>
  <c r="S139" i="4"/>
  <c r="R139" i="4"/>
  <c r="Q139" i="4"/>
  <c r="Y138" i="4"/>
  <c r="X138" i="4"/>
  <c r="W138" i="4"/>
  <c r="V138" i="4"/>
  <c r="U138" i="4"/>
  <c r="T138" i="4"/>
  <c r="S138" i="4"/>
  <c r="R138" i="4"/>
  <c r="Q138" i="4"/>
  <c r="E132" i="4" s="1"/>
  <c r="Y137" i="4"/>
  <c r="X137" i="4"/>
  <c r="W137" i="4"/>
  <c r="V137" i="4"/>
  <c r="U137" i="4"/>
  <c r="T137" i="4"/>
  <c r="S137" i="4"/>
  <c r="R137" i="4"/>
  <c r="Y136" i="4"/>
  <c r="X136" i="4"/>
  <c r="W136" i="4"/>
  <c r="V136" i="4"/>
  <c r="U136" i="4"/>
  <c r="T136" i="4"/>
  <c r="S136" i="4"/>
  <c r="R136" i="4"/>
  <c r="D130" i="4" s="1"/>
  <c r="Y140" i="3"/>
  <c r="Y139" i="3"/>
  <c r="Y138" i="3"/>
  <c r="Y137" i="3"/>
  <c r="X140" i="3"/>
  <c r="X139" i="3"/>
  <c r="X138" i="3"/>
  <c r="X137" i="3"/>
  <c r="U137" i="3"/>
  <c r="W137" i="3"/>
  <c r="W140" i="3"/>
  <c r="W139" i="3"/>
  <c r="W138" i="3"/>
  <c r="V140" i="3"/>
  <c r="V139" i="3"/>
  <c r="V138" i="3"/>
  <c r="V137" i="3"/>
  <c r="U140" i="3"/>
  <c r="T140" i="3"/>
  <c r="U139" i="3"/>
  <c r="T139" i="3"/>
  <c r="U138" i="3"/>
  <c r="T138" i="3"/>
  <c r="T137" i="3"/>
  <c r="S140" i="3"/>
  <c r="R140" i="3"/>
  <c r="S139" i="3"/>
  <c r="R139" i="3"/>
  <c r="S138" i="3"/>
  <c r="R138" i="3"/>
  <c r="S137" i="3"/>
  <c r="R137" i="3"/>
  <c r="N138" i="3"/>
  <c r="D132" i="3" s="1"/>
  <c r="O138" i="3"/>
  <c r="N137" i="3"/>
  <c r="O140" i="3"/>
  <c r="N140" i="3"/>
  <c r="D134" i="3" s="1"/>
  <c r="N139" i="3"/>
  <c r="Q140" i="3"/>
  <c r="P140" i="3"/>
  <c r="Q139" i="3"/>
  <c r="P139" i="3"/>
  <c r="P138" i="3"/>
  <c r="Q137" i="3"/>
  <c r="P137" i="3"/>
  <c r="O139" i="3"/>
  <c r="O137" i="3"/>
  <c r="G65" i="3"/>
  <c r="P28" i="3"/>
  <c r="G28" i="3"/>
  <c r="E131" i="3" l="1"/>
  <c r="D131" i="3"/>
  <c r="E130" i="4"/>
  <c r="D132" i="4"/>
  <c r="D133" i="3"/>
  <c r="E133" i="4"/>
  <c r="D133" i="4"/>
  <c r="D131" i="4"/>
  <c r="E133" i="3"/>
  <c r="E134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F64" i="3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F63" i="4"/>
  <c r="Q137" i="4"/>
  <c r="E131" i="4" s="1"/>
  <c r="F66" i="4" l="1"/>
  <c r="F20" i="4"/>
  <c r="F21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5" i="4"/>
  <c r="F124" i="4"/>
  <c r="F123" i="4"/>
  <c r="F122" i="4"/>
  <c r="F121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8" i="4"/>
  <c r="F117" i="4"/>
  <c r="F116" i="4"/>
  <c r="F115" i="4"/>
  <c r="F114" i="4"/>
  <c r="F113" i="4"/>
  <c r="F112" i="4"/>
  <c r="F111" i="4"/>
  <c r="F110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6" i="4"/>
  <c r="F105" i="4"/>
  <c r="F104" i="4"/>
  <c r="F103" i="4"/>
  <c r="F102" i="4"/>
  <c r="F101" i="4"/>
  <c r="F100" i="4"/>
  <c r="F99" i="4"/>
  <c r="F98" i="4"/>
  <c r="F97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3" i="4"/>
  <c r="F92" i="4"/>
  <c r="F91" i="4"/>
  <c r="F90" i="4"/>
  <c r="F89" i="4"/>
  <c r="F88" i="4"/>
  <c r="F87" i="4"/>
  <c r="F86" i="4"/>
  <c r="F85" i="4"/>
  <c r="F84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0" i="4"/>
  <c r="F79" i="4"/>
  <c r="F78" i="4"/>
  <c r="F77" i="4"/>
  <c r="F76" i="4"/>
  <c r="F75" i="4"/>
  <c r="F74" i="4"/>
  <c r="F73" i="4"/>
  <c r="F72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8" i="4"/>
  <c r="F67" i="4"/>
  <c r="F69" i="4" s="1"/>
  <c r="F61" i="4"/>
  <c r="F59" i="4"/>
  <c r="F57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4" i="4"/>
  <c r="F53" i="4"/>
  <c r="F52" i="4"/>
  <c r="F51" i="4"/>
  <c r="F50" i="4"/>
  <c r="F49" i="4"/>
  <c r="F48" i="4"/>
  <c r="F47" i="4"/>
  <c r="F46" i="4"/>
  <c r="F45" i="4"/>
  <c r="F44" i="4"/>
  <c r="F43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0" i="4"/>
  <c r="F39" i="4"/>
  <c r="F38" i="4"/>
  <c r="F37" i="4"/>
  <c r="F36" i="4"/>
  <c r="F35" i="4"/>
  <c r="F34" i="4"/>
  <c r="F33" i="4"/>
  <c r="F32" i="4"/>
  <c r="F31" i="4"/>
  <c r="F30" i="4"/>
  <c r="F29" i="4"/>
  <c r="Y27" i="4"/>
  <c r="X27" i="4"/>
  <c r="W27" i="4"/>
  <c r="V27" i="4"/>
  <c r="U27" i="4"/>
  <c r="T27" i="4"/>
  <c r="S27" i="4"/>
  <c r="R27" i="4"/>
  <c r="Q27" i="4"/>
  <c r="O27" i="4"/>
  <c r="N27" i="4"/>
  <c r="M27" i="4"/>
  <c r="L27" i="4"/>
  <c r="K27" i="4"/>
  <c r="J27" i="4"/>
  <c r="I27" i="4"/>
  <c r="H27" i="4"/>
  <c r="F25" i="4"/>
  <c r="F27" i="4" s="1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2" i="4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G70" i="3"/>
  <c r="G82" i="3"/>
  <c r="Q138" i="3"/>
  <c r="E132" i="3" s="1"/>
  <c r="H28" i="3"/>
  <c r="I28" i="3"/>
  <c r="J28" i="3"/>
  <c r="K28" i="3"/>
  <c r="L28" i="3"/>
  <c r="M28" i="3"/>
  <c r="N28" i="3"/>
  <c r="O28" i="3"/>
  <c r="Q28" i="3"/>
  <c r="R28" i="3"/>
  <c r="S28" i="3"/>
  <c r="T28" i="3"/>
  <c r="U28" i="3"/>
  <c r="V28" i="3"/>
  <c r="W28" i="3"/>
  <c r="X28" i="3"/>
  <c r="Y28" i="3"/>
  <c r="F26" i="3"/>
  <c r="F28" i="3" s="1"/>
  <c r="F15" i="3"/>
  <c r="F16" i="3"/>
  <c r="F42" i="3" l="1"/>
  <c r="F64" i="4"/>
  <c r="H133" i="4"/>
  <c r="H132" i="4"/>
  <c r="H131" i="4"/>
  <c r="H130" i="4"/>
  <c r="L133" i="4"/>
  <c r="L132" i="4"/>
  <c r="L131" i="4"/>
  <c r="L130" i="4"/>
  <c r="P133" i="4"/>
  <c r="P132" i="4"/>
  <c r="P131" i="4"/>
  <c r="P130" i="4"/>
  <c r="T133" i="4"/>
  <c r="T132" i="4"/>
  <c r="T131" i="4"/>
  <c r="T130" i="4"/>
  <c r="X133" i="4"/>
  <c r="X132" i="4"/>
  <c r="X131" i="4"/>
  <c r="X130" i="4"/>
  <c r="G133" i="4"/>
  <c r="G132" i="4"/>
  <c r="G131" i="4"/>
  <c r="G130" i="4"/>
  <c r="K133" i="4"/>
  <c r="K132" i="4"/>
  <c r="K131" i="4"/>
  <c r="K130" i="4"/>
  <c r="O133" i="4"/>
  <c r="O132" i="4"/>
  <c r="O131" i="4"/>
  <c r="O130" i="4"/>
  <c r="S133" i="4"/>
  <c r="S132" i="4"/>
  <c r="S131" i="4"/>
  <c r="S130" i="4"/>
  <c r="W133" i="4"/>
  <c r="W132" i="4"/>
  <c r="W131" i="4"/>
  <c r="W130" i="4"/>
  <c r="J133" i="4"/>
  <c r="J132" i="4"/>
  <c r="J131" i="4"/>
  <c r="J130" i="4"/>
  <c r="N133" i="4"/>
  <c r="N132" i="4"/>
  <c r="N131" i="4"/>
  <c r="N130" i="4"/>
  <c r="R133" i="4"/>
  <c r="R132" i="4"/>
  <c r="R131" i="4"/>
  <c r="R130" i="4"/>
  <c r="V133" i="4"/>
  <c r="V132" i="4"/>
  <c r="V131" i="4"/>
  <c r="V130" i="4"/>
  <c r="I133" i="4"/>
  <c r="I132" i="4"/>
  <c r="I131" i="4"/>
  <c r="I130" i="4"/>
  <c r="M133" i="4"/>
  <c r="M132" i="4"/>
  <c r="M131" i="4"/>
  <c r="M130" i="4"/>
  <c r="Q133" i="4"/>
  <c r="Q132" i="4"/>
  <c r="Q131" i="4"/>
  <c r="Q130" i="4"/>
  <c r="U133" i="4"/>
  <c r="U132" i="4"/>
  <c r="U131" i="4"/>
  <c r="U130" i="4"/>
  <c r="Y133" i="4"/>
  <c r="Y132" i="4"/>
  <c r="Y131" i="4"/>
  <c r="Y130" i="4"/>
  <c r="F126" i="4"/>
  <c r="F119" i="4"/>
  <c r="F107" i="4"/>
  <c r="F94" i="4"/>
  <c r="F81" i="4"/>
  <c r="F55" i="4"/>
  <c r="F41" i="4"/>
  <c r="F23" i="4"/>
  <c r="F113" i="3"/>
  <c r="F115" i="3"/>
  <c r="F114" i="3"/>
  <c r="F112" i="3"/>
  <c r="F100" i="3"/>
  <c r="F99" i="3"/>
  <c r="F103" i="3"/>
  <c r="F102" i="3"/>
  <c r="F101" i="3"/>
  <c r="F88" i="3"/>
  <c r="F87" i="3"/>
  <c r="F90" i="3"/>
  <c r="F89" i="3"/>
  <c r="F86" i="3"/>
  <c r="F75" i="3"/>
  <c r="F77" i="3"/>
  <c r="F76" i="3"/>
  <c r="F74" i="3"/>
  <c r="F48" i="3"/>
  <c r="F47" i="3"/>
  <c r="F46" i="3"/>
  <c r="F51" i="3"/>
  <c r="F50" i="3"/>
  <c r="F49" i="3"/>
  <c r="F45" i="3"/>
  <c r="F44" i="3"/>
  <c r="F62" i="3"/>
  <c r="F60" i="3"/>
  <c r="F58" i="3"/>
  <c r="F30" i="3"/>
  <c r="F17" i="3"/>
  <c r="F19" i="3"/>
  <c r="F18" i="3"/>
  <c r="F20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7" i="3"/>
  <c r="F106" i="3"/>
  <c r="F105" i="3"/>
  <c r="F104" i="3"/>
  <c r="F98" i="3"/>
  <c r="F135" i="4" l="1"/>
  <c r="F136" i="4"/>
  <c r="F65" i="3"/>
  <c r="F133" i="4"/>
  <c r="F132" i="4"/>
  <c r="F131" i="4"/>
  <c r="F130" i="4"/>
  <c r="F108" i="3"/>
  <c r="F122" i="3"/>
  <c r="F123" i="3"/>
  <c r="F124" i="3"/>
  <c r="F125" i="3"/>
  <c r="F126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I93" i="2"/>
  <c r="H93" i="2"/>
  <c r="G93" i="2"/>
  <c r="F93" i="2"/>
  <c r="F96" i="2" s="1"/>
  <c r="H101" i="2" s="1"/>
  <c r="E93" i="2"/>
  <c r="D93" i="2"/>
  <c r="I86" i="2"/>
  <c r="H86" i="2"/>
  <c r="G86" i="2"/>
  <c r="F86" i="2"/>
  <c r="E86" i="2"/>
  <c r="D86" i="2"/>
  <c r="D96" i="2" s="1"/>
  <c r="D78" i="2"/>
  <c r="I71" i="2"/>
  <c r="H71" i="2"/>
  <c r="G71" i="2"/>
  <c r="F71" i="2"/>
  <c r="E71" i="2"/>
  <c r="D71" i="2"/>
  <c r="I63" i="2"/>
  <c r="H63" i="2"/>
  <c r="G63" i="2"/>
  <c r="F63" i="2"/>
  <c r="E63" i="2"/>
  <c r="D63" i="2"/>
  <c r="I56" i="2"/>
  <c r="H56" i="2"/>
  <c r="G56" i="2"/>
  <c r="F56" i="2"/>
  <c r="E56" i="2"/>
  <c r="D56" i="2"/>
  <c r="I48" i="2"/>
  <c r="H48" i="2"/>
  <c r="G48" i="2"/>
  <c r="F48" i="2"/>
  <c r="E48" i="2"/>
  <c r="D48" i="2"/>
  <c r="I41" i="2"/>
  <c r="H41" i="2"/>
  <c r="G41" i="2"/>
  <c r="F41" i="2"/>
  <c r="E41" i="2"/>
  <c r="D41" i="2"/>
  <c r="I34" i="2"/>
  <c r="H34" i="2"/>
  <c r="G34" i="2"/>
  <c r="F34" i="2"/>
  <c r="E34" i="2"/>
  <c r="D34" i="2"/>
  <c r="I27" i="2"/>
  <c r="H27" i="2"/>
  <c r="G27" i="2"/>
  <c r="F27" i="2"/>
  <c r="E27" i="2"/>
  <c r="D27" i="2"/>
  <c r="I20" i="2"/>
  <c r="H20" i="2"/>
  <c r="G20" i="2"/>
  <c r="F20" i="2"/>
  <c r="E20" i="2"/>
  <c r="E96" i="2" s="1"/>
  <c r="H100" i="2" s="1"/>
  <c r="D20" i="2"/>
  <c r="I13" i="2"/>
  <c r="H13" i="2"/>
  <c r="G13" i="2"/>
  <c r="G96" i="2" s="1"/>
  <c r="H98" i="2" s="1"/>
  <c r="F13" i="2"/>
  <c r="E13" i="2"/>
  <c r="D13" i="2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19" i="3"/>
  <c r="F117" i="3"/>
  <c r="F116" i="3"/>
  <c r="F111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4" i="3"/>
  <c r="F93" i="3"/>
  <c r="F92" i="3"/>
  <c r="F95" i="3" s="1"/>
  <c r="F91" i="3"/>
  <c r="F85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F81" i="3"/>
  <c r="F80" i="3"/>
  <c r="F79" i="3"/>
  <c r="F78" i="3"/>
  <c r="F73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F69" i="3"/>
  <c r="F68" i="3"/>
  <c r="F67" i="3"/>
  <c r="F55" i="3"/>
  <c r="F54" i="3"/>
  <c r="F53" i="3"/>
  <c r="F52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3" i="3"/>
  <c r="F22" i="3"/>
  <c r="F21" i="3"/>
  <c r="G9" i="1"/>
  <c r="E96" i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B34" i="1"/>
  <c r="AC34" i="1"/>
  <c r="AD34" i="1"/>
  <c r="AE34" i="1"/>
  <c r="AA20" i="1"/>
  <c r="AA96" i="1" s="1"/>
  <c r="AB20" i="1"/>
  <c r="AC20" i="1"/>
  <c r="AD20" i="1"/>
  <c r="AE20" i="1"/>
  <c r="AE96" i="1" s="1"/>
  <c r="AA13" i="1"/>
  <c r="AB13" i="1"/>
  <c r="AC13" i="1"/>
  <c r="AC96" i="1" s="1"/>
  <c r="AD13" i="1"/>
  <c r="AE13" i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D93" i="1"/>
  <c r="G92" i="1"/>
  <c r="G91" i="1"/>
  <c r="G90" i="1"/>
  <c r="G89" i="1"/>
  <c r="G93" i="1" s="1"/>
  <c r="G88" i="1"/>
  <c r="G85" i="1"/>
  <c r="G84" i="1"/>
  <c r="G83" i="1"/>
  <c r="G82" i="1"/>
  <c r="G81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8" i="1" s="1"/>
  <c r="G75" i="1"/>
  <c r="G74" i="1"/>
  <c r="G73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67" i="1"/>
  <c r="G66" i="1"/>
  <c r="G71" i="1" s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0" i="1"/>
  <c r="G59" i="1"/>
  <c r="G58" i="1"/>
  <c r="G55" i="1"/>
  <c r="G54" i="1"/>
  <c r="G53" i="1"/>
  <c r="G52" i="1"/>
  <c r="G51" i="1"/>
  <c r="G56" i="1" s="1"/>
  <c r="G47" i="1"/>
  <c r="G46" i="1"/>
  <c r="G45" i="1"/>
  <c r="G44" i="1"/>
  <c r="G43" i="1"/>
  <c r="Q41" i="1"/>
  <c r="H13" i="1"/>
  <c r="G8" i="1"/>
  <c r="M13" i="1"/>
  <c r="D34" i="1"/>
  <c r="D41" i="1"/>
  <c r="P99" i="1"/>
  <c r="O99" i="1"/>
  <c r="O100" i="1" s="1"/>
  <c r="D13" i="1"/>
  <c r="H41" i="1"/>
  <c r="L41" i="1"/>
  <c r="M41" i="1"/>
  <c r="N41" i="1"/>
  <c r="Z99" i="1"/>
  <c r="Y99" i="1"/>
  <c r="Y100" i="1" s="1"/>
  <c r="X99" i="1"/>
  <c r="W99" i="1"/>
  <c r="W100" i="1" s="1"/>
  <c r="V99" i="1"/>
  <c r="U99" i="1"/>
  <c r="U100" i="1"/>
  <c r="T99" i="1"/>
  <c r="S99" i="1"/>
  <c r="S100" i="1"/>
  <c r="R99" i="1"/>
  <c r="Q99" i="1"/>
  <c r="Q100" i="1" s="1"/>
  <c r="G38" i="1"/>
  <c r="L34" i="1"/>
  <c r="M34" i="1"/>
  <c r="N34" i="1"/>
  <c r="L27" i="1"/>
  <c r="M27" i="1"/>
  <c r="N27" i="1"/>
  <c r="L20" i="1"/>
  <c r="M20" i="1"/>
  <c r="N20" i="1"/>
  <c r="N96" i="1" s="1"/>
  <c r="G31" i="1"/>
  <c r="G24" i="1"/>
  <c r="G25" i="1"/>
  <c r="G22" i="1"/>
  <c r="I13" i="1"/>
  <c r="J13" i="1"/>
  <c r="K13" i="1"/>
  <c r="L13" i="1"/>
  <c r="L96" i="1" s="1"/>
  <c r="N13" i="1"/>
  <c r="D20" i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0" i="1"/>
  <c r="G32" i="1"/>
  <c r="G33" i="1"/>
  <c r="O13" i="1"/>
  <c r="O20" i="1"/>
  <c r="O27" i="1"/>
  <c r="O41" i="1"/>
  <c r="P13" i="1"/>
  <c r="P20" i="1"/>
  <c r="P27" i="1"/>
  <c r="P41" i="1"/>
  <c r="Q13" i="1"/>
  <c r="Q20" i="1"/>
  <c r="Q27" i="1"/>
  <c r="R13" i="1"/>
  <c r="R20" i="1"/>
  <c r="R27" i="1"/>
  <c r="R41" i="1"/>
  <c r="S13" i="1"/>
  <c r="S20" i="1"/>
  <c r="S27" i="1"/>
  <c r="S41" i="1"/>
  <c r="T13" i="1"/>
  <c r="T20" i="1"/>
  <c r="T27" i="1"/>
  <c r="T41" i="1"/>
  <c r="U13" i="1"/>
  <c r="U20" i="1"/>
  <c r="U27" i="1"/>
  <c r="U41" i="1"/>
  <c r="V13" i="1"/>
  <c r="V20" i="1"/>
  <c r="V27" i="1"/>
  <c r="V96" i="1" s="1"/>
  <c r="V41" i="1"/>
  <c r="W13" i="1"/>
  <c r="W20" i="1"/>
  <c r="W27" i="1"/>
  <c r="W41" i="1"/>
  <c r="X13" i="1"/>
  <c r="X20" i="1"/>
  <c r="X27" i="1"/>
  <c r="X41" i="1"/>
  <c r="Y13" i="1"/>
  <c r="Y20" i="1"/>
  <c r="Y27" i="1"/>
  <c r="Y41" i="1"/>
  <c r="Z13" i="1"/>
  <c r="Z20" i="1"/>
  <c r="Z27" i="1"/>
  <c r="Z41" i="1"/>
  <c r="G39" i="1"/>
  <c r="G40" i="1"/>
  <c r="G37" i="1"/>
  <c r="G36" i="1"/>
  <c r="G41" i="1" s="1"/>
  <c r="G26" i="1"/>
  <c r="G23" i="1"/>
  <c r="G27" i="1" s="1"/>
  <c r="G17" i="1"/>
  <c r="G18" i="1"/>
  <c r="G19" i="1"/>
  <c r="G10" i="1"/>
  <c r="G11" i="1"/>
  <c r="G12" i="1"/>
  <c r="H27" i="1"/>
  <c r="H20" i="1"/>
  <c r="H96" i="1" s="1"/>
  <c r="I27" i="1"/>
  <c r="I20" i="1"/>
  <c r="I41" i="1"/>
  <c r="J27" i="1"/>
  <c r="J20" i="1"/>
  <c r="J41" i="1"/>
  <c r="K27" i="1"/>
  <c r="K20" i="1"/>
  <c r="K41" i="1"/>
  <c r="G15" i="1"/>
  <c r="G16" i="1"/>
  <c r="O96" i="1"/>
  <c r="I96" i="2"/>
  <c r="H96" i="2"/>
  <c r="H102" i="2" s="1"/>
  <c r="F120" i="3"/>
  <c r="H103" i="2" l="1"/>
  <c r="M96" i="1"/>
  <c r="G63" i="1"/>
  <c r="G86" i="1"/>
  <c r="AB96" i="1"/>
  <c r="AD96" i="1"/>
  <c r="P96" i="1"/>
  <c r="G48" i="1"/>
  <c r="F56" i="3"/>
  <c r="F82" i="3"/>
  <c r="G133" i="3"/>
  <c r="G132" i="3"/>
  <c r="G131" i="3"/>
  <c r="G134" i="3"/>
  <c r="K134" i="3"/>
  <c r="K133" i="3"/>
  <c r="K132" i="3"/>
  <c r="K131" i="3"/>
  <c r="O134" i="3"/>
  <c r="O133" i="3"/>
  <c r="O132" i="3"/>
  <c r="O131" i="3"/>
  <c r="S134" i="3"/>
  <c r="S133" i="3"/>
  <c r="S132" i="3"/>
  <c r="S131" i="3"/>
  <c r="W134" i="3"/>
  <c r="W133" i="3"/>
  <c r="W132" i="3"/>
  <c r="W131" i="3"/>
  <c r="J134" i="3"/>
  <c r="J133" i="3"/>
  <c r="J132" i="3"/>
  <c r="J131" i="3"/>
  <c r="N134" i="3"/>
  <c r="N133" i="3"/>
  <c r="N132" i="3"/>
  <c r="N131" i="3"/>
  <c r="R134" i="3"/>
  <c r="R133" i="3"/>
  <c r="R132" i="3"/>
  <c r="R131" i="3"/>
  <c r="V134" i="3"/>
  <c r="V133" i="3"/>
  <c r="V132" i="3"/>
  <c r="V131" i="3"/>
  <c r="I134" i="3"/>
  <c r="I133" i="3"/>
  <c r="I132" i="3"/>
  <c r="I131" i="3"/>
  <c r="M134" i="3"/>
  <c r="M133" i="3"/>
  <c r="M132" i="3"/>
  <c r="M131" i="3"/>
  <c r="Q134" i="3"/>
  <c r="Q133" i="3"/>
  <c r="Q132" i="3"/>
  <c r="Q131" i="3"/>
  <c r="U134" i="3"/>
  <c r="U133" i="3"/>
  <c r="U132" i="3"/>
  <c r="U131" i="3"/>
  <c r="Y134" i="3"/>
  <c r="Y133" i="3"/>
  <c r="Y132" i="3"/>
  <c r="Y131" i="3"/>
  <c r="F70" i="3"/>
  <c r="H134" i="3"/>
  <c r="H133" i="3"/>
  <c r="H132" i="3"/>
  <c r="H131" i="3"/>
  <c r="L134" i="3"/>
  <c r="L133" i="3"/>
  <c r="L132" i="3"/>
  <c r="L131" i="3"/>
  <c r="P134" i="3"/>
  <c r="P133" i="3"/>
  <c r="P132" i="3"/>
  <c r="P131" i="3"/>
  <c r="T134" i="3"/>
  <c r="T133" i="3"/>
  <c r="T132" i="3"/>
  <c r="T131" i="3"/>
  <c r="X134" i="3"/>
  <c r="X133" i="3"/>
  <c r="X132" i="3"/>
  <c r="X131" i="3"/>
  <c r="F24" i="3"/>
  <c r="F127" i="3"/>
  <c r="G20" i="1"/>
  <c r="K96" i="1"/>
  <c r="J96" i="1"/>
  <c r="G13" i="1"/>
  <c r="Z96" i="1"/>
  <c r="Y96" i="1"/>
  <c r="X96" i="1"/>
  <c r="W96" i="1"/>
  <c r="U96" i="1"/>
  <c r="T96" i="1"/>
  <c r="S96" i="1"/>
  <c r="R96" i="1"/>
  <c r="Q96" i="1"/>
  <c r="G34" i="1"/>
  <c r="D96" i="1"/>
  <c r="AA107" i="1" s="1"/>
  <c r="I96" i="1"/>
  <c r="AA106" i="1" l="1"/>
  <c r="G98" i="1"/>
  <c r="G99" i="1"/>
  <c r="F136" i="3"/>
  <c r="F135" i="3"/>
  <c r="F133" i="3"/>
  <c r="F132" i="3"/>
  <c r="F131" i="3"/>
  <c r="F134" i="3"/>
  <c r="AA109" i="1"/>
  <c r="AA105" i="1"/>
  <c r="G100" i="1"/>
  <c r="G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W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A9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<sst xmlns="http://schemas.openxmlformats.org/spreadsheetml/2006/main" count="670" uniqueCount="375">
  <si>
    <t>Harmonogram realizacji programu studiów.</t>
  </si>
  <si>
    <t>forma studiów:</t>
  </si>
  <si>
    <t>Liczba godzin zajęć</t>
  </si>
  <si>
    <t>I rok</t>
  </si>
  <si>
    <t>II rok</t>
  </si>
  <si>
    <t>III rok</t>
  </si>
  <si>
    <t>Punkty ECTS uzyskiwane 
w ramach zajęć: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</si>
  <si>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</si>
  <si>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</si>
  <si>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</si>
  <si>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</si>
  <si>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</si>
  <si>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</si>
  <si>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</si>
  <si>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</si>
  <si>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</si>
  <si>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</si>
  <si>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</si>
  <si>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</si>
  <si>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</si>
  <si>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</si>
  <si>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</si>
  <si>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</si>
  <si>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</si>
  <si>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</si>
  <si>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</si>
  <si>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</si>
  <si>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t>WYKŁADY</t>
  </si>
  <si>
    <t>Ć/K/L/LEK/SiP/ZT</t>
  </si>
  <si>
    <t>do wyboru</t>
  </si>
  <si>
    <t>z bezpośrednim udziałem nauczycieli 
akademickich lub innych osób 
prowadzących zajęcia i studentów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</si>
  <si>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</si>
  <si>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</si>
  <si>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</si>
  <si>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</si>
  <si>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</si>
  <si>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</si>
  <si>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</si>
  <si>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</si>
  <si>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</si>
  <si>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Moduł specjalizacyjny_ 1 (nazwa)</t>
  </si>
  <si>
    <t>Grupa Zajęć_ 7 (nazwa grupy zajęć)</t>
  </si>
  <si>
    <t>Grupa Zajęć_ 8 (nazwa grupy zajęć)</t>
  </si>
  <si>
    <t>Moduł specjalizacyjny_ 2 (nazwa)</t>
  </si>
  <si>
    <t>Grupa Zajęć_ 9 (nazwa grupy zajęć)</t>
  </si>
  <si>
    <t>Moduł specjalizacyjny_ 3 (nazwa)</t>
  </si>
  <si>
    <t>Grupa Zajęć_ 10 (nazwa grupy zajęć)</t>
  </si>
  <si>
    <t>Grupa Zajęć_ 7 (Praktyki zawodowe)</t>
  </si>
  <si>
    <t>Praktyki zawodowe</t>
  </si>
  <si>
    <t>OGÓŁEM</t>
  </si>
  <si>
    <t>suma kontrolna 1</t>
  </si>
  <si>
    <t>suma kontrolna 2</t>
  </si>
  <si>
    <t>liczba egz./zal.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</si>
  <si>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</si>
  <si>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</si>
  <si>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</si>
  <si>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</si>
  <si>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</si>
  <si>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</si>
  <si>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</si>
  <si>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</si>
  <si>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</si>
  <si>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Kierunek studiów: EKONOMIA</t>
  </si>
  <si>
    <t>Poziom studiów: PIERWSZEGO STOPNIA</t>
  </si>
  <si>
    <t>Profil studiów: OGÓLNOAKADEMICKI</t>
  </si>
  <si>
    <t>Forma studiów: NIESTACJONARNE</t>
  </si>
  <si>
    <t>Grupa Zajęć_ 1.1 PRZEDMIOTY KSZTAŁCENIA OGÓLNEGO</t>
  </si>
  <si>
    <t>3</t>
  </si>
  <si>
    <t>4</t>
  </si>
  <si>
    <t>Etykieta uczelni</t>
  </si>
  <si>
    <t>330-EN1-1ETU</t>
  </si>
  <si>
    <t>Warsztat badań naukowych</t>
  </si>
  <si>
    <t>330-EN1-2WBN</t>
  </si>
  <si>
    <t>Ochrona własności intelektualnej</t>
  </si>
  <si>
    <t>330-EN1-2OWI</t>
  </si>
  <si>
    <t>6</t>
  </si>
  <si>
    <t>Grupa Zajęć_ 1.2 PRZEDMIOTY KSZTAŁCENIA OGÓLNEGO (do wyboru)</t>
  </si>
  <si>
    <t>9 A</t>
  </si>
  <si>
    <t>330-EN1-1FIE</t>
  </si>
  <si>
    <t>9 B</t>
  </si>
  <si>
    <t>Socjoekonomia</t>
  </si>
  <si>
    <t>330-EN1-1SOE</t>
  </si>
  <si>
    <t>Grupa Zajęć_ 2 PRZEDMIOTY PODSTAWOWE</t>
  </si>
  <si>
    <t>5</t>
  </si>
  <si>
    <t>Zarządzanie</t>
  </si>
  <si>
    <t>330-EN1-1PZA</t>
  </si>
  <si>
    <t>Podstawy finansów</t>
  </si>
  <si>
    <t>330-EN1-1PFI</t>
  </si>
  <si>
    <t>Matematyka w ekonomii</t>
  </si>
  <si>
    <t>330-EN1-1MWE</t>
  </si>
  <si>
    <t>Grupa Zajęć_ 3.1 PRZEDMIOTY KIERUNKOWE</t>
  </si>
  <si>
    <t>Historia gospodarcza</t>
  </si>
  <si>
    <t>330-EN1-1HIG</t>
  </si>
  <si>
    <t>Ekonomika przedsiębiorstwa</t>
  </si>
  <si>
    <t>330-EN1-2EPR</t>
  </si>
  <si>
    <t>Analiza finansowa</t>
  </si>
  <si>
    <t>330-EN1-3AFI</t>
  </si>
  <si>
    <t>Ekonomika innowacji</t>
  </si>
  <si>
    <t>330-EN1-3EIN</t>
  </si>
  <si>
    <t>Zakładanie działalności gospodarczej</t>
  </si>
  <si>
    <t>330-EN1-3ZDG</t>
  </si>
  <si>
    <t>Grupa Zajęć_ 3.2 PRZEDMIOTY KIERUNKOWE (do wyboru)</t>
  </si>
  <si>
    <t>34 A</t>
  </si>
  <si>
    <t>330-EN1-2EST</t>
  </si>
  <si>
    <t>34 B</t>
  </si>
  <si>
    <t>Finanse lokalne</t>
  </si>
  <si>
    <t>330-EN1-2FIL</t>
  </si>
  <si>
    <t>35 A</t>
  </si>
  <si>
    <t>330-EN1-2EKB</t>
  </si>
  <si>
    <t>35 B</t>
  </si>
  <si>
    <t>36A</t>
  </si>
  <si>
    <t>330-EN1-3AGR</t>
  </si>
  <si>
    <t>36 B</t>
  </si>
  <si>
    <t>Biznes plan</t>
  </si>
  <si>
    <t>330-EN1-3BPL</t>
  </si>
  <si>
    <t>37</t>
  </si>
  <si>
    <t>Grupa Zajęć_ 4 SEMINARIA</t>
  </si>
  <si>
    <t>Proseminarium</t>
  </si>
  <si>
    <t>330-EN1-2APSE / 330-EN1-2XPSE / 330-EN1-2EPSE / 330-EN1-2RPSE</t>
  </si>
  <si>
    <t>Seminarium dyplomowe cz. 1</t>
  </si>
  <si>
    <t>330-EN1-3ASED1 / 330-EN1-3XSED1 / 330-EN1-3ESED1 / 330-EN1-3RSED1</t>
  </si>
  <si>
    <t>Seminarium dyplomowe cz. 2</t>
  </si>
  <si>
    <t>330-EN1-3ASED2 / 330-EN1-3XSED2 / 330-EN1-3ESED2 / 330-EN1-3RSED2</t>
  </si>
  <si>
    <t>Grupa Zajęć_ 5.1 PRZEDMIOTY SPECJALIZACYJNE</t>
  </si>
  <si>
    <t>Metody badania rynku</t>
  </si>
  <si>
    <t>330-EN1-2AMBR</t>
  </si>
  <si>
    <t>Strategie ekspansji przedsiębiorstwa</t>
  </si>
  <si>
    <t>330-EN1-2ASEP</t>
  </si>
  <si>
    <t>Analiza rynków finansowych</t>
  </si>
  <si>
    <t>330-EN1-2AARF</t>
  </si>
  <si>
    <t>Analiza rynków nieruchomości</t>
  </si>
  <si>
    <t>330-EN1-3AARN</t>
  </si>
  <si>
    <t>Strategie inwestowania na rynkach finansowych</t>
  </si>
  <si>
    <t>330-EN1-3ASIR</t>
  </si>
  <si>
    <t>Analiza ryzyka inwestycyjnego</t>
  </si>
  <si>
    <t>330-EN1-3AARI</t>
  </si>
  <si>
    <t>Podstawy doradztwa gospodarczego</t>
  </si>
  <si>
    <t>330-EN1-2APDG</t>
  </si>
  <si>
    <t>Moduł specjalizacyjny_ 2 FINANSE I RACHUNKOWOŚĆ</t>
  </si>
  <si>
    <t>Grupa Zajęć_ 5.2 PRZEDMIOTY SPECJALIZACYJNE</t>
  </si>
  <si>
    <t>Rachunkowość zarządcza</t>
  </si>
  <si>
    <t>330-EN1-3XRAZ</t>
  </si>
  <si>
    <t>Zielone finanse i rachunkowość społeczna</t>
  </si>
  <si>
    <t>330-EN1-3XZFR</t>
  </si>
  <si>
    <t>Opodatkowanie podmiotów gospodarczych</t>
  </si>
  <si>
    <t>330-EN1-2XOPG</t>
  </si>
  <si>
    <t>Bankowość</t>
  </si>
  <si>
    <t>330-EN1-2XBAN</t>
  </si>
  <si>
    <t>Analiza podatkowa</t>
  </si>
  <si>
    <t>330-EN1-3XAPO</t>
  </si>
  <si>
    <t>Informatyka w rachunkowości</t>
  </si>
  <si>
    <t>330-EN1-3XIWR</t>
  </si>
  <si>
    <t>Rachunkowość jednostek sektora finansów publicznych</t>
  </si>
  <si>
    <t>330-EN1-2XRSP</t>
  </si>
  <si>
    <t>Moduł specjalizacyjny_ 3 EKONOMIA E-PRZEDSIĘBIORSTWA</t>
  </si>
  <si>
    <t>Grupa Zajęć_ 5.3 PRZEDMIOTY SPECJALIZACYJNE</t>
  </si>
  <si>
    <t>Cyfryzacja gospodarki</t>
  </si>
  <si>
    <t>330-EN1-2ECGP</t>
  </si>
  <si>
    <t>Otoczenie prawne e-biznesu</t>
  </si>
  <si>
    <t>330-EN1-2EOPB</t>
  </si>
  <si>
    <t>330-EN1-2ERSU</t>
  </si>
  <si>
    <t>Strategie e-biznesu</t>
  </si>
  <si>
    <t>330-EN1-2ESEB</t>
  </si>
  <si>
    <t>Umiędzynarodowienie przedsiębiorstwa</t>
  </si>
  <si>
    <t>330-EN1-3EUMP</t>
  </si>
  <si>
    <t>E-konsument</t>
  </si>
  <si>
    <t>330-EN1-3EEKN</t>
  </si>
  <si>
    <t>330-EN1-3EELG</t>
  </si>
  <si>
    <t>Moduł specjalizacyjny_ 4 PRZEDSIĘBIORSTWO W GOSPODARCE REGIONU</t>
  </si>
  <si>
    <t>Grupa Zajęć_ 5.4 PRZEDMIOTY SPECJALIZACYJNE</t>
  </si>
  <si>
    <t>Sektor MŚP</t>
  </si>
  <si>
    <t>330-EN1-2RSMS</t>
  </si>
  <si>
    <t>Innowacyjność i internacjonalizacja przedsiębiorstw</t>
  </si>
  <si>
    <t>330-EN1-2RIIP</t>
  </si>
  <si>
    <t>Przedsiębiorstwa społeczne i ekonomia współdzielenia</t>
  </si>
  <si>
    <t>330-EN1-3RPEW</t>
  </si>
  <si>
    <t>Rozwój startupów</t>
  </si>
  <si>
    <t>330-EN1-2RRSU</t>
  </si>
  <si>
    <t>Zrównoważony rozwój regionu, miasta i przedsiębiorstwa</t>
  </si>
  <si>
    <t>330-EN1-3RZRR</t>
  </si>
  <si>
    <t>Grupa Zajęć_ 6 (Praktyki zawodowe)</t>
  </si>
  <si>
    <t>330-EN1-2PZA</t>
  </si>
  <si>
    <t>Moduł specjalizacyjny 1. ANALIZA RYNKU I DORADZTWO INWESTYCYJNE 1</t>
  </si>
  <si>
    <t>Moduł specjalizacyjny 2. FINANSE I RACHUNKOWOŚĆ</t>
  </si>
  <si>
    <t>Moduł specjalizacyjny 3. EKONOMIA E-PRZEDSIĘBIORSTWA</t>
  </si>
  <si>
    <t>Moduł specjalizacyjny 4. PRZEDSIĘBIORSTWO W GOSPODARCE REGIONU</t>
  </si>
  <si>
    <t>M1</t>
  </si>
  <si>
    <t>M2</t>
  </si>
  <si>
    <t>M3</t>
  </si>
  <si>
    <t>M4</t>
  </si>
  <si>
    <t>Forma studiów: STACJONARNE</t>
  </si>
  <si>
    <t>330-ES1-1ETU</t>
  </si>
  <si>
    <t>330-ES1-2WBN</t>
  </si>
  <si>
    <t>330-ES1-2OWI</t>
  </si>
  <si>
    <t>Wychowanie fizyczne</t>
  </si>
  <si>
    <t>330-ES1-1WFI1 / 330-ES1-1WFI2</t>
  </si>
  <si>
    <t>10 A</t>
  </si>
  <si>
    <t>330-ES1-1FIE</t>
  </si>
  <si>
    <t>10 B</t>
  </si>
  <si>
    <t>330-ES1-1SOE</t>
  </si>
  <si>
    <t>330-ES1-1PZA</t>
  </si>
  <si>
    <t>330-ES1-1PFI</t>
  </si>
  <si>
    <t>330-ES1-1MWE</t>
  </si>
  <si>
    <t>330-ES1-1HIG</t>
  </si>
  <si>
    <t>330-ES1-2EPR</t>
  </si>
  <si>
    <t>330-ES1-3AFI</t>
  </si>
  <si>
    <t>330-ES1-3EIN</t>
  </si>
  <si>
    <t>330-ES1-3ZDG</t>
  </si>
  <si>
    <t>330-ES1-2EST</t>
  </si>
  <si>
    <t>330-ES1-2FIL</t>
  </si>
  <si>
    <t>36 A</t>
  </si>
  <si>
    <t>330-ES1-2EKB</t>
  </si>
  <si>
    <t>330-ES1-3AGR</t>
  </si>
  <si>
    <t>37 B</t>
  </si>
  <si>
    <t>330-ES1-3BPL</t>
  </si>
  <si>
    <t>330-ES1-2APSE / 330-ES1-2XPSE / 330-ES1-2EPSE / 330-ES1-2RPSE</t>
  </si>
  <si>
    <t>330-ES1-3ASED1 / 330-ES1-3XSED1 / 330-ES1-3ESED1 / 330-ES1-3RSED1</t>
  </si>
  <si>
    <t>330-ES1-3ASED2 / 330-ES1-3XSED2 / 330-ES1-3ESED2 / 330-ES1-3RSED2</t>
  </si>
  <si>
    <t>330-ES1-2AMBR</t>
  </si>
  <si>
    <t>330-ES1-2ASEP</t>
  </si>
  <si>
    <t>330-ES1-2AARF</t>
  </si>
  <si>
    <t>330-ES1-3AARN</t>
  </si>
  <si>
    <t>330-ES1-3ASIR</t>
  </si>
  <si>
    <t>330-ES1-3AARI</t>
  </si>
  <si>
    <t>330-ES1-2APDG</t>
  </si>
  <si>
    <t>Moduł specjalizacyjny 2 FINANSE I RACHUNKOWOŚĆ</t>
  </si>
  <si>
    <t>330-ES1-3XRAZ</t>
  </si>
  <si>
    <t>330-ES1-3XZFR</t>
  </si>
  <si>
    <t>330-ES1-2XOPG</t>
  </si>
  <si>
    <t>330-ES1-2XBAN</t>
  </si>
  <si>
    <t>330-ES1-3XAPO</t>
  </si>
  <si>
    <t>330-ES1-3XIWR</t>
  </si>
  <si>
    <t>330-ES1-2XRSP</t>
  </si>
  <si>
    <t>Moduł specjalizacyjny 3 EKONOMIA E-PRZEDSIĘBIORSTWA</t>
  </si>
  <si>
    <t>330-ES1-2ECGP</t>
  </si>
  <si>
    <t>330-ES1-2EOPB</t>
  </si>
  <si>
    <t>330-ES1-2ERSU</t>
  </si>
  <si>
    <t>330-ES1-2ESEB</t>
  </si>
  <si>
    <t>330-ES1-3EUMP</t>
  </si>
  <si>
    <t>330-ES1-3EEKN</t>
  </si>
  <si>
    <t>Moduł specjalizacyjny 4 PRZEDSIĘBIORSTWO W GOSPODARCE REGIONU</t>
  </si>
  <si>
    <t>330-ES1-2RSMS</t>
  </si>
  <si>
    <t>330-ES1-2RIIP</t>
  </si>
  <si>
    <t>330-ES1-3RPEW</t>
  </si>
  <si>
    <t>330-ES1-2RRSU</t>
  </si>
  <si>
    <t>330-ES1-3RZRR</t>
  </si>
  <si>
    <t>330-ES1-2PZA</t>
  </si>
  <si>
    <t>Moduł specjalizacyjny 1.  ANALIZA RYNKU I DORADZTWO INWESTYCYJNE</t>
  </si>
  <si>
    <t>Moduł specjalizacyjny 2.  FINANSE I RACHUNKOWOŚĆ</t>
  </si>
  <si>
    <t>Moduł specjalizacyjny 3.  EKONOMIA E-PRZEDSIĘBIORSTWA</t>
  </si>
  <si>
    <t>Moduł specjalizacyjny 4.  PRZEDSIĘBIORSTWO W GOSPODARCE REGIONU</t>
  </si>
  <si>
    <t>Filozofia ekonomii  lub</t>
  </si>
  <si>
    <t>Ekonomika samorządu terytorialnego lub</t>
  </si>
  <si>
    <t>Eko-biznes lub</t>
  </si>
  <si>
    <t>Agrobiznes lub</t>
  </si>
  <si>
    <t>37 A</t>
  </si>
  <si>
    <t>Przedmiot w języku obcym (z oferty)*</t>
  </si>
  <si>
    <t>* Oferta przedmiotów w języku obcym w każdym roku akademickim przedstawiana przez Dziekana WEiF</t>
  </si>
  <si>
    <t xml:space="preserve">Filozofia ekonomii lub </t>
  </si>
  <si>
    <t>Moduł specjalizacyjny 1 ANALIZA RYNKU I DORADZTWO INWESTYCYJNE 1</t>
  </si>
  <si>
    <t>Moduł specjalizacyjny_ 1 ANALIZA RYNKU I DORADZTWO INWESTYCYJNE 1</t>
  </si>
  <si>
    <r>
      <t>Konkurencyjność w sieci /</t>
    </r>
    <r>
      <rPr>
        <i/>
        <sz val="11"/>
        <rFont val="Times New Roman"/>
        <family val="1"/>
        <charset val="238"/>
      </rPr>
      <t>Competition on the Internet</t>
    </r>
  </si>
  <si>
    <t>Język obcy cz. 1</t>
  </si>
  <si>
    <t>Język obcy cz. 2</t>
  </si>
  <si>
    <t>Język obcy cz. 3</t>
  </si>
  <si>
    <t>Język obcy cz. 4</t>
  </si>
  <si>
    <r>
      <t>Finanse publiczne /</t>
    </r>
    <r>
      <rPr>
        <i/>
        <sz val="11"/>
        <rFont val="Times New Roman"/>
        <family val="1"/>
        <charset val="238"/>
      </rPr>
      <t>Public Finance</t>
    </r>
  </si>
  <si>
    <r>
      <t>E-samorząd a przedsiębiorstwo /</t>
    </r>
    <r>
      <rPr>
        <i/>
        <sz val="11"/>
        <rFont val="Times New Roman"/>
        <family val="1"/>
        <charset val="238"/>
      </rPr>
      <t>Local e-government vs enterprise</t>
    </r>
  </si>
  <si>
    <r>
      <t xml:space="preserve">Narzędzia informatyczne w ekonomii / </t>
    </r>
    <r>
      <rPr>
        <i/>
        <sz val="11"/>
        <rFont val="Times New Roman"/>
        <family val="1"/>
        <charset val="238"/>
      </rPr>
      <t>IT tools in economics</t>
    </r>
  </si>
  <si>
    <r>
      <t>Finanse przedsiębiorstwa /</t>
    </r>
    <r>
      <rPr>
        <i/>
        <sz val="11"/>
        <rFont val="Times New Roman"/>
        <family val="1"/>
        <charset val="238"/>
      </rPr>
      <t>Corporate Finance </t>
    </r>
  </si>
  <si>
    <r>
      <t>Rachunkowość finansowa /</t>
    </r>
    <r>
      <rPr>
        <i/>
        <sz val="11"/>
        <rFont val="Times New Roman"/>
        <family val="1"/>
        <charset val="238"/>
      </rPr>
      <t xml:space="preserve">Financial accounting </t>
    </r>
  </si>
  <si>
    <r>
      <t>Gospodarka przestrzenna /</t>
    </r>
    <r>
      <rPr>
        <i/>
        <sz val="11"/>
        <rFont val="Times New Roman"/>
        <family val="1"/>
        <charset val="238"/>
      </rPr>
      <t>Spatial economy</t>
    </r>
  </si>
  <si>
    <r>
      <t>Demografia /</t>
    </r>
    <r>
      <rPr>
        <i/>
        <sz val="11"/>
        <rFont val="Times New Roman"/>
        <family val="1"/>
        <charset val="238"/>
      </rPr>
      <t>Demography</t>
    </r>
  </si>
  <si>
    <r>
      <t>E-logistyka /</t>
    </r>
    <r>
      <rPr>
        <i/>
        <sz val="11"/>
        <rFont val="Times New Roman"/>
        <family val="1"/>
        <charset val="238"/>
      </rPr>
      <t>E-logistics</t>
    </r>
  </si>
  <si>
    <r>
      <t>Projekty UE w rozwoju przedsiębiorstwa /</t>
    </r>
    <r>
      <rPr>
        <i/>
        <sz val="11"/>
        <rFont val="Times New Roman"/>
        <family val="1"/>
        <charset val="238"/>
      </rPr>
      <t>EU projects in enterprise development</t>
    </r>
  </si>
  <si>
    <r>
      <t>Geografia ekonomiczna /</t>
    </r>
    <r>
      <rPr>
        <i/>
        <sz val="11"/>
        <rFont val="Times New Roman"/>
        <family val="1"/>
        <charset val="238"/>
      </rPr>
      <t>Economic geography</t>
    </r>
  </si>
  <si>
    <r>
      <t>Polityka społeczna i gospodarcza /</t>
    </r>
    <r>
      <rPr>
        <i/>
        <sz val="11"/>
        <rFont val="Times New Roman"/>
        <family val="1"/>
        <charset val="238"/>
      </rPr>
      <t>Social and Economic Policy</t>
    </r>
  </si>
  <si>
    <r>
      <t>Ekonomika integracji /</t>
    </r>
    <r>
      <rPr>
        <i/>
        <sz val="11"/>
        <rFont val="Times New Roman"/>
        <family val="1"/>
        <charset val="238"/>
      </rPr>
      <t>Economics of integration</t>
    </r>
  </si>
  <si>
    <r>
      <t>Atrakcyjność inwestycyjna regionów /</t>
    </r>
    <r>
      <rPr>
        <i/>
        <sz val="11"/>
        <rFont val="Times New Roman"/>
        <family val="1"/>
        <charset val="238"/>
      </rPr>
      <t>Investment attractiveness of the regions</t>
    </r>
  </si>
  <si>
    <r>
      <t>Polityka regionalna /</t>
    </r>
    <r>
      <rPr>
        <i/>
        <sz val="11"/>
        <rFont val="Times New Roman"/>
        <family val="1"/>
        <charset val="238"/>
      </rPr>
      <t>Regional policy</t>
    </r>
  </si>
  <si>
    <r>
      <t>Finansowanie rozwoju regionalnego /</t>
    </r>
    <r>
      <rPr>
        <i/>
        <sz val="11"/>
        <rFont val="Times New Roman"/>
        <family val="1"/>
        <charset val="238"/>
      </rPr>
      <t>Financing of regional development</t>
    </r>
  </si>
  <si>
    <r>
      <t>Regionalne i lokalne rynki pracy /</t>
    </r>
    <r>
      <rPr>
        <i/>
        <sz val="11"/>
        <rFont val="Times New Roman"/>
        <family val="1"/>
        <charset val="238"/>
      </rPr>
      <t>Regional and local labour markets</t>
    </r>
  </si>
  <si>
    <r>
      <t>Ekonomia środowiska /</t>
    </r>
    <r>
      <rPr>
        <i/>
        <sz val="11"/>
        <rFont val="Times New Roman"/>
        <family val="1"/>
        <charset val="238"/>
      </rPr>
      <t xml:space="preserve">Environmental economics </t>
    </r>
  </si>
  <si>
    <r>
      <t>Ekonomia zrównoważonego rozwoju /</t>
    </r>
    <r>
      <rPr>
        <i/>
        <sz val="11"/>
        <rFont val="Times New Roman"/>
        <family val="1"/>
        <charset val="238"/>
      </rPr>
      <t>Sustainable development economics</t>
    </r>
  </si>
  <si>
    <r>
      <t>Analiza rynków surowcowych i środowiskowych /</t>
    </r>
    <r>
      <rPr>
        <i/>
        <sz val="11"/>
        <rFont val="Times New Roman"/>
        <family val="1"/>
        <charset val="238"/>
      </rPr>
      <t>Commodity and environmental markets analysis</t>
    </r>
  </si>
  <si>
    <r>
      <t>E-gospodarka oparta na wiedzy /</t>
    </r>
    <r>
      <rPr>
        <i/>
        <sz val="11"/>
        <rFont val="Times New Roman"/>
        <family val="1"/>
        <charset val="238"/>
      </rPr>
      <t>Knowledge-based economy</t>
    </r>
  </si>
  <si>
    <t>330-EN1-1ANG1/ 330-EN1-1GER1/ 330-EN1-1ROS1</t>
  </si>
  <si>
    <t>330-EN1-1ANG2/ 330-EN1-1GER2/ 330-EN1-1ROS2</t>
  </si>
  <si>
    <t>330-EN1-1ANG3/ 330-EN1-1GER3/ 330-EN1-1ROS3</t>
  </si>
  <si>
    <t>330-EN1-1ANG4/ 330-EN1-1GER4/ 330-EN1-1ROS4</t>
  </si>
  <si>
    <t>330-ES1-1ANG1/ 330-ES1-1GER1/ 330-ES1-1ROS1</t>
  </si>
  <si>
    <t>330-ES1-1ANG2/ 330-ES1-1GER2/ 330-ES1-1ROS2</t>
  </si>
  <si>
    <t>330-ES1-1ANG3/ 330-ES1-1GER3/ 330-ES1-1ROS3</t>
  </si>
  <si>
    <t>330-ES1-1ANG4/ 330-ES1-1GER4/ 330-ES1-1ROS4</t>
  </si>
  <si>
    <t>Obowiązuje od roku akademickiego: 2023/2024</t>
  </si>
  <si>
    <r>
      <t>Podstawy prawa dla ekonomistów /</t>
    </r>
    <r>
      <rPr>
        <i/>
        <sz val="11"/>
        <rFont val="Times New Roman"/>
        <family val="1"/>
        <charset val="238"/>
      </rPr>
      <t>Law for Economists</t>
    </r>
  </si>
  <si>
    <r>
      <t>Makroekonomia cz. 1 /</t>
    </r>
    <r>
      <rPr>
        <i/>
        <sz val="11"/>
        <rFont val="Times New Roman"/>
        <family val="1"/>
        <charset val="238"/>
      </rPr>
      <t xml:space="preserve"> Basic of Macroeconomics</t>
    </r>
  </si>
  <si>
    <r>
      <t xml:space="preserve">Mikroekonomia cz.1 / </t>
    </r>
    <r>
      <rPr>
        <i/>
        <sz val="11"/>
        <rFont val="Times New Roman"/>
        <family val="1"/>
        <charset val="238"/>
      </rPr>
      <t>Basic of Microeconomics</t>
    </r>
  </si>
  <si>
    <r>
      <t xml:space="preserve">Międzynarodowe stosunki gospodarcze / </t>
    </r>
    <r>
      <rPr>
        <i/>
        <sz val="11"/>
        <rFont val="Times New Roman"/>
        <family val="1"/>
        <charset val="238"/>
      </rPr>
      <t>International Economic Relations</t>
    </r>
  </si>
  <si>
    <r>
      <t xml:space="preserve">Statystyka opisowa / </t>
    </r>
    <r>
      <rPr>
        <i/>
        <sz val="11"/>
        <rFont val="Times New Roman"/>
        <family val="1"/>
        <charset val="238"/>
      </rPr>
      <t>Descriptive Statistics</t>
    </r>
  </si>
  <si>
    <r>
      <t xml:space="preserve">Badania operacyjne / </t>
    </r>
    <r>
      <rPr>
        <i/>
        <sz val="11"/>
        <rFont val="Times New Roman"/>
        <family val="1"/>
        <charset val="238"/>
      </rPr>
      <t>Operations Research</t>
    </r>
  </si>
  <si>
    <r>
      <t xml:space="preserve">Podstawy rachunkowości / </t>
    </r>
    <r>
      <rPr>
        <i/>
        <sz val="11"/>
        <rFont val="Times New Roman"/>
        <family val="1"/>
        <charset val="238"/>
      </rPr>
      <t>Accounting foundations</t>
    </r>
  </si>
  <si>
    <r>
      <t xml:space="preserve">Mikroekonomia cz. 2/ </t>
    </r>
    <r>
      <rPr>
        <i/>
        <sz val="11"/>
        <rFont val="Times New Roman"/>
        <family val="1"/>
        <charset val="238"/>
      </rPr>
      <t>Microeconomics</t>
    </r>
  </si>
  <si>
    <r>
      <t xml:space="preserve">Makroekonomia  cz. 2 / </t>
    </r>
    <r>
      <rPr>
        <i/>
        <sz val="11"/>
        <rFont val="Times New Roman"/>
        <family val="1"/>
        <charset val="238"/>
      </rPr>
      <t>Macroeconomics</t>
    </r>
  </si>
  <si>
    <r>
      <t>Ocena projektów inwestycyjnych /</t>
    </r>
    <r>
      <rPr>
        <i/>
        <sz val="11"/>
        <rFont val="Times New Roman"/>
        <family val="1"/>
        <charset val="238"/>
      </rPr>
      <t xml:space="preserve"> Evaluation of Investment Projects</t>
    </r>
  </si>
  <si>
    <t>różne kody</t>
  </si>
  <si>
    <t>Ekonomika samorządu terytorialnego   lub</t>
  </si>
  <si>
    <t>Eko-biznes   lub</t>
  </si>
  <si>
    <t>Agrobiznes   lub</t>
  </si>
  <si>
    <r>
      <rPr>
        <b/>
        <sz val="10"/>
        <rFont val="Times New Roman"/>
        <family val="1"/>
        <charset val="238"/>
      </rPr>
      <t>S</t>
    </r>
    <r>
      <rPr>
        <sz val="10"/>
        <rFont val="Times New Roman"/>
        <family val="1"/>
        <charset val="238"/>
      </rPr>
      <t>EMINARIA/</t>
    </r>
    <r>
      <rPr>
        <b/>
        <sz val="10"/>
        <rFont val="Times New Roman"/>
        <family val="1"/>
        <charset val="238"/>
      </rPr>
      <t>P</t>
    </r>
    <r>
      <rPr>
        <sz val="10"/>
        <rFont val="Times New Roman"/>
        <family val="1"/>
        <charset val="238"/>
      </rPr>
      <t>ROSEMINARIA</t>
    </r>
  </si>
  <si>
    <t>Załącznik 2_Harmonogram realizacji programu studiów obowiązującego od roku akademickiego 2023/2024</t>
  </si>
  <si>
    <t>330-ES1-1PPE / 330-ES1-1PPE#E</t>
  </si>
  <si>
    <t>330-ES1-1MIK1 / 330-ES1-1MIK1#E</t>
  </si>
  <si>
    <t>330-ES1-1MIK2 / 330-ES1-1MIK2#E</t>
  </si>
  <si>
    <t>330-ES1-2MKR1 / 330-ES1-2MKR1#E</t>
  </si>
  <si>
    <t>330-ES1-2MKR2 / 330-ES1-2MKR2#E</t>
  </si>
  <si>
    <t>330-ES1-3MSG / 330-ES1-3MSG#E</t>
  </si>
  <si>
    <t>330-ES1-2PRA / 330-ES1-2PRA#E</t>
  </si>
  <si>
    <t>330-ES1-1NIE / 330-ES1-1NIE#E</t>
  </si>
  <si>
    <t>330-ES1-2STA / 330-ES1-2STA#E</t>
  </si>
  <si>
    <t>330-ES1-3BOP / 330-ES1-3BOP#E</t>
  </si>
  <si>
    <t>330-ES1-1GEK / 330-ES1-1GEK#E</t>
  </si>
  <si>
    <t>330-ES1-1GPZ / 330-ES1-1GPZ#E</t>
  </si>
  <si>
    <t>330-ES1-1DEM / 330-ES1-1DEM#E</t>
  </si>
  <si>
    <t>330-ES1-2ESR / 330-ES1-2ESR#E</t>
  </si>
  <si>
    <t>330-ES1-2OPI / 330-ES1-2OPI#E</t>
  </si>
  <si>
    <t>330-ES1-3PSG / 330-ES1-3PSG#E</t>
  </si>
  <si>
    <t>330-ES1-3EIT / 330-ES1-3EIT#E</t>
  </si>
  <si>
    <t>330-ES1-2EZR / 330-ES1-2EZR#E</t>
  </si>
  <si>
    <t>330-ES1-3ARSS / 330-ES1-3ARSS#E</t>
  </si>
  <si>
    <t>330-ES1-3AAIR / 330-ES1-3AAIR#E</t>
  </si>
  <si>
    <t>330-ES1-2XFPR / 330-ES1-2XFPR#E</t>
  </si>
  <si>
    <t>330-ES1-2XFIP / 330-ES1-2XFIP#E</t>
  </si>
  <si>
    <t>330-ES1-3XRAF / 330-ES1-3XRAF#E</t>
  </si>
  <si>
    <t>330-ES1-2EEGW / 330-ES1-2EEGW#E</t>
  </si>
  <si>
    <t>330-ES1-3EKWS / 330-ES1-3EKWS#E</t>
  </si>
  <si>
    <t>330-ES1-3EELG / 330-ES1-3EELG#E</t>
  </si>
  <si>
    <t>330-ES1-3EESP / 330-ES1-3EESP#E</t>
  </si>
  <si>
    <t>330-ES1-2RPOR / 330-ES1-2RPOR#E</t>
  </si>
  <si>
    <t>330-ES1-2RUER / 330-ES1-2RUER#E</t>
  </si>
  <si>
    <t>330-ES1-3RFRR / 330-ES1-3RFRR#E</t>
  </si>
  <si>
    <t>330-ES1-3RRYP / 330-ES1-3RRYP#E</t>
  </si>
  <si>
    <t>330-EN1-1PPE / 330-EN1-1PPE#E</t>
  </si>
  <si>
    <t>330-EN1-1MIK1 / 330-EN1-1MIK1#E</t>
  </si>
  <si>
    <t>330-EN1-1MIK2 / 330-EN1-1MIK2#E</t>
  </si>
  <si>
    <t>330-EN1-2MKR1 / 330-EN1-2MKR1#E</t>
  </si>
  <si>
    <t>330-EN1-2MKR2 / 330-EN1-2MKR2#E</t>
  </si>
  <si>
    <t>330-EN1-3MSG / 330-EN1-3MSG#E</t>
  </si>
  <si>
    <t>330-EN1-2PRA / 330-EN1-2PRA#E</t>
  </si>
  <si>
    <t>330-EN1-1NIE /  330-EN1-1NIE#E</t>
  </si>
  <si>
    <t>330-EN1-2STA / 330-EN1-2STA#E</t>
  </si>
  <si>
    <t>330-EN1-3BOP / 330-EN1-3BOP#E</t>
  </si>
  <si>
    <t>330-EN1-1GEK / 330-EN1-1GEK#E</t>
  </si>
  <si>
    <t>330-EN1-1GPZ / 330-EN1-1GPZ#E</t>
  </si>
  <si>
    <t>330-EN1-1DEM / 330-EN1-1DEM#E</t>
  </si>
  <si>
    <t>330-EN1-2ESR / 330-EN1-2ESR#E</t>
  </si>
  <si>
    <t>330-EN1-2OPI / 330-EN1-2OPI#E</t>
  </si>
  <si>
    <t>330-EN1-3PSG / 330-EN1-3PSG#E</t>
  </si>
  <si>
    <t>330-EN1-3EIT / 330-EN1-3EIT#E</t>
  </si>
  <si>
    <t>330-EN1-2EZR / 330-EN1-2EZR#E</t>
  </si>
  <si>
    <t>330-EN1-3ARSS / 330-EN1-3ARSS#E</t>
  </si>
  <si>
    <t>330-EN1-3AAIR / 330-EN1-3AAIR#E</t>
  </si>
  <si>
    <t>330-EN1-2XFPR / 330-EN1-2XFPR#E</t>
  </si>
  <si>
    <t>330-EN1-2XFIP / 330-EN1-2XFIP#E</t>
  </si>
  <si>
    <t>330-EN1-3XRAF / 330-EN1-3XRAF#E</t>
  </si>
  <si>
    <t>330-EN1-2EEGW / 330-EN1-2EEGW#E</t>
  </si>
  <si>
    <t>330-EN1-3EKWS / 330-EN1-3EKWS#E</t>
  </si>
  <si>
    <t>330-EN1-3EESP / 330-EN1-3EESP#E</t>
  </si>
  <si>
    <t>330-EN1-2RPOR / 330-EN1-2RPOR#E</t>
  </si>
  <si>
    <t>330-EN1-2RUER / 330-EN1-2RUER#E</t>
  </si>
  <si>
    <t>330-EN1-3RFRR / 330-EN1-3RFRR#E</t>
  </si>
  <si>
    <t>330-EN1-3RRYP / 330-EN1-3RRYP#E</t>
  </si>
  <si>
    <t>Zaopiniowany na Radzie Wydziału</t>
  </si>
  <si>
    <t>Praktyki zawodowe 4 tygodnie (120 godzin)</t>
  </si>
  <si>
    <t>W dniu: 16.01.2023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</si>
</sst>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</font>
    <font>
      <sz val="11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1" fillId="0" borderId="0"/>
    <xf numFmtId="0" fontId="20" fillId="0" borderId="0"/>
  </cellStyleXfs>
  <cellXfs count="354">
    <xf numFmtId="0" fontId="0" fillId="0" borderId="0" xfId="0"/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8" xfId="0" quotePrefix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2" xfId="0" quotePrefix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7" xfId="0" quotePrefix="1" applyFont="1" applyFill="1" applyBorder="1" applyAlignment="1" applyProtection="1">
      <alignment horizontal="center" vertical="center"/>
      <protection locked="0"/>
    </xf>
    <xf numFmtId="0" fontId="9" fillId="2" borderId="8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29" xfId="0" quotePrefix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textRotation="90" wrapText="1" shrinkToFit="1"/>
      <protection locked="0"/>
    </xf>
    <xf numFmtId="0" fontId="9" fillId="2" borderId="1" xfId="0" applyFont="1" applyFill="1" applyBorder="1" applyAlignment="1" applyProtection="1">
      <alignment horizontal="center" textRotation="90" shrinkToFit="1"/>
      <protection locked="0"/>
    </xf>
    <xf numFmtId="0" fontId="9" fillId="2" borderId="16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wrapText="1"/>
      <protection locked="0"/>
    </xf>
    <xf numFmtId="0" fontId="9" fillId="2" borderId="17" xfId="0" applyFont="1" applyFill="1" applyBorder="1" applyAlignment="1" applyProtection="1">
      <alignment horizontal="center" textRotation="90" wrapText="1" shrinkToFit="1"/>
      <protection locked="0"/>
    </xf>
    <xf numFmtId="0" fontId="9" fillId="2" borderId="18" xfId="0" applyFont="1" applyFill="1" applyBorder="1" applyAlignment="1" applyProtection="1">
      <alignment horizontal="center" textRotation="90" shrinkToFit="1"/>
      <protection locked="0"/>
    </xf>
    <xf numFmtId="0" fontId="9" fillId="2" borderId="37" xfId="0" applyFont="1" applyFill="1" applyBorder="1" applyAlignment="1" applyProtection="1">
      <alignment horizontal="center" textRotation="90" shrinkToFit="1"/>
      <protection locked="0"/>
    </xf>
    <xf numFmtId="0" fontId="9" fillId="2" borderId="35" xfId="0" applyFont="1" applyFill="1" applyBorder="1" applyAlignment="1" applyProtection="1">
      <alignment horizontal="center" textRotation="90" shrinkToFit="1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49" fontId="9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4" xfId="0" quotePrefix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horizontal="center" vertical="center" shrinkToFit="1"/>
      <protection locked="0"/>
    </xf>
    <xf numFmtId="49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9" fillId="2" borderId="48" xfId="0" applyFont="1" applyFill="1" applyBorder="1" applyAlignment="1" applyProtection="1">
      <alignment vertical="center"/>
      <protection locked="0"/>
    </xf>
    <xf numFmtId="0" fontId="9" fillId="2" borderId="49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50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2" borderId="13" xfId="0" quotePrefix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51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center" textRotation="90" wrapText="1"/>
    </xf>
    <xf numFmtId="0" fontId="9" fillId="2" borderId="5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56" xfId="0" applyFont="1" applyFill="1" applyBorder="1" applyAlignment="1" applyProtection="1">
      <alignment vertical="center"/>
      <protection locked="0"/>
    </xf>
    <xf numFmtId="0" fontId="13" fillId="2" borderId="16" xfId="0" quotePrefix="1" applyFont="1" applyFill="1" applyBorder="1" applyAlignment="1" applyProtection="1">
      <alignment horizontal="center" vertical="center"/>
      <protection locked="0"/>
    </xf>
    <xf numFmtId="0" fontId="13" fillId="2" borderId="18" xfId="0" quotePrefix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1" fontId="15" fillId="2" borderId="0" xfId="0" applyNumberFormat="1" applyFont="1" applyFill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9" fillId="2" borderId="60" xfId="0" applyFont="1" applyFill="1" applyBorder="1" applyAlignment="1" applyProtection="1">
      <alignment horizontal="center"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4" xfId="0" applyFont="1" applyFill="1" applyBorder="1" applyAlignment="1" applyProtection="1">
      <alignment horizontal="left" vertical="center" shrinkToFit="1"/>
      <protection locked="0"/>
    </xf>
    <xf numFmtId="0" fontId="9" fillId="2" borderId="10" xfId="0" applyFont="1" applyFill="1" applyBorder="1" applyAlignment="1" applyProtection="1">
      <alignment horizontal="left" vertical="center" shrinkToFit="1"/>
      <protection locked="0"/>
    </xf>
    <xf numFmtId="0" fontId="13" fillId="0" borderId="6" xfId="1" applyFont="1" applyBorder="1" applyAlignment="1">
      <alignment vertical="center"/>
    </xf>
    <xf numFmtId="0" fontId="13" fillId="0" borderId="6" xfId="1" applyFont="1" applyBorder="1" applyAlignment="1">
      <alignment vertical="center" wrapText="1"/>
    </xf>
    <xf numFmtId="0" fontId="9" fillId="0" borderId="3" xfId="1" applyFont="1" applyBorder="1" applyAlignment="1">
      <alignment wrapText="1"/>
    </xf>
    <xf numFmtId="0" fontId="9" fillId="0" borderId="4" xfId="1" applyFont="1" applyBorder="1" applyAlignment="1">
      <alignment wrapText="1"/>
    </xf>
    <xf numFmtId="0" fontId="9" fillId="0" borderId="3" xfId="1" applyFont="1" applyBorder="1"/>
    <xf numFmtId="0" fontId="9" fillId="0" borderId="4" xfId="1" applyFont="1" applyBorder="1"/>
    <xf numFmtId="0" fontId="9" fillId="0" borderId="68" xfId="1" applyFont="1" applyBorder="1"/>
    <xf numFmtId="0" fontId="9" fillId="0" borderId="19" xfId="1" applyFont="1" applyBorder="1" applyAlignment="1">
      <alignment wrapText="1"/>
    </xf>
    <xf numFmtId="49" fontId="22" fillId="2" borderId="4" xfId="0" applyNumberFormat="1" applyFont="1" applyFill="1" applyBorder="1" applyAlignment="1" applyProtection="1">
      <alignment vertical="center" shrinkToFit="1"/>
      <protection locked="0"/>
    </xf>
    <xf numFmtId="0" fontId="23" fillId="0" borderId="6" xfId="1" applyFont="1" applyBorder="1"/>
    <xf numFmtId="0" fontId="23" fillId="0" borderId="32" xfId="1" applyFont="1" applyBorder="1"/>
    <xf numFmtId="0" fontId="23" fillId="0" borderId="70" xfId="1" applyFont="1" applyBorder="1" applyAlignment="1">
      <alignment wrapText="1"/>
    </xf>
    <xf numFmtId="49" fontId="22" fillId="2" borderId="3" xfId="0" applyNumberFormat="1" applyFont="1" applyFill="1" applyBorder="1" applyAlignment="1" applyProtection="1">
      <alignment vertical="center" shrinkToFit="1"/>
      <protection locked="0"/>
    </xf>
    <xf numFmtId="49" fontId="22" fillId="2" borderId="19" xfId="0" applyNumberFormat="1" applyFont="1" applyFill="1" applyBorder="1" applyAlignment="1" applyProtection="1">
      <alignment vertical="center" shrinkToFit="1"/>
      <protection locked="0"/>
    </xf>
    <xf numFmtId="49" fontId="22" fillId="2" borderId="19" xfId="0" applyNumberFormat="1" applyFont="1" applyFill="1" applyBorder="1" applyAlignment="1" applyProtection="1">
      <alignment vertical="center" wrapText="1" shrinkToFit="1"/>
      <protection locked="0"/>
    </xf>
    <xf numFmtId="49" fontId="22" fillId="2" borderId="4" xfId="0" applyNumberFormat="1" applyFont="1" applyFill="1" applyBorder="1" applyAlignment="1" applyProtection="1">
      <alignment vertical="center" wrapText="1" shrinkToFit="1"/>
      <protection locked="0"/>
    </xf>
    <xf numFmtId="0" fontId="22" fillId="2" borderId="52" xfId="0" applyFont="1" applyFill="1" applyBorder="1" applyAlignment="1">
      <alignment vertical="center" shrinkToFit="1"/>
    </xf>
    <xf numFmtId="0" fontId="14" fillId="2" borderId="0" xfId="0" applyFont="1" applyFill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49" fontId="22" fillId="4" borderId="19" xfId="0" applyNumberFormat="1" applyFont="1" applyFill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2" fontId="9" fillId="2" borderId="4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quotePrefix="1" applyFont="1" applyFill="1" applyBorder="1" applyAlignment="1" applyProtection="1">
      <alignment horizontal="center" vertical="center"/>
      <protection locked="0"/>
    </xf>
    <xf numFmtId="0" fontId="9" fillId="2" borderId="4" xfId="0" quotePrefix="1" applyFont="1" applyFill="1" applyBorder="1" applyAlignment="1" applyProtection="1">
      <alignment horizontal="center" vertical="center"/>
      <protection locked="0"/>
    </xf>
    <xf numFmtId="1" fontId="9" fillId="2" borderId="40" xfId="0" applyNumberFormat="1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 vertical="center"/>
      <protection locked="0"/>
    </xf>
    <xf numFmtId="1" fontId="9" fillId="2" borderId="31" xfId="0" applyNumberFormat="1" applyFont="1" applyFill="1" applyBorder="1" applyAlignment="1" applyProtection="1">
      <alignment horizontal="center" vertical="center"/>
      <protection locked="0"/>
    </xf>
    <xf numFmtId="1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>
      <alignment horizontal="center" vertical="center"/>
    </xf>
    <xf numFmtId="0" fontId="9" fillId="2" borderId="69" xfId="1" applyFont="1" applyFill="1" applyBorder="1"/>
    <xf numFmtId="0" fontId="25" fillId="2" borderId="0" xfId="0" applyFont="1" applyFill="1" applyAlignment="1" applyProtection="1">
      <alignment vertical="center"/>
      <protection locked="0"/>
    </xf>
    <xf numFmtId="1" fontId="13" fillId="2" borderId="71" xfId="0" applyNumberFormat="1" applyFont="1" applyFill="1" applyBorder="1" applyAlignment="1">
      <alignment horizontal="center" vertical="center"/>
    </xf>
    <xf numFmtId="1" fontId="13" fillId="2" borderId="72" xfId="0" applyNumberFormat="1" applyFont="1" applyFill="1" applyBorder="1" applyAlignment="1">
      <alignment horizontal="center" vertical="center"/>
    </xf>
    <xf numFmtId="1" fontId="13" fillId="2" borderId="73" xfId="0" applyNumberFormat="1" applyFont="1" applyFill="1" applyBorder="1" applyAlignment="1">
      <alignment horizontal="center" vertical="center"/>
    </xf>
    <xf numFmtId="1" fontId="13" fillId="2" borderId="74" xfId="0" applyNumberFormat="1" applyFont="1" applyFill="1" applyBorder="1" applyAlignment="1">
      <alignment horizontal="center" vertical="center"/>
    </xf>
    <xf numFmtId="1" fontId="13" fillId="2" borderId="75" xfId="0" applyNumberFormat="1" applyFont="1" applyFill="1" applyBorder="1" applyAlignment="1">
      <alignment horizontal="center" vertical="center"/>
    </xf>
    <xf numFmtId="1" fontId="13" fillId="2" borderId="76" xfId="0" applyNumberFormat="1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right" vertical="center"/>
      <protection locked="0"/>
    </xf>
    <xf numFmtId="0" fontId="9" fillId="0" borderId="4" xfId="1" applyFont="1" applyBorder="1" applyAlignment="1">
      <alignment horizontal="left" wrapText="1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 applyProtection="1">
      <alignment vertical="center"/>
      <protection locked="0"/>
    </xf>
    <xf numFmtId="49" fontId="9" fillId="2" borderId="28" xfId="0" applyNumberFormat="1" applyFont="1" applyFill="1" applyBorder="1" applyAlignment="1" applyProtection="1">
      <alignment vertical="center"/>
      <protection locked="0"/>
    </xf>
    <xf numFmtId="0" fontId="8" fillId="2" borderId="65" xfId="0" applyFont="1" applyFill="1" applyBorder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43" xfId="0" applyFont="1" applyFill="1" applyBorder="1" applyAlignment="1" applyProtection="1">
      <alignment horizontal="center" textRotation="90" wrapText="1"/>
      <protection locked="0"/>
    </xf>
    <xf numFmtId="0" fontId="8" fillId="2" borderId="66" xfId="0" applyFont="1" applyFill="1" applyBorder="1" applyAlignment="1" applyProtection="1">
      <alignment horizontal="centerContinuous" vertical="center"/>
      <protection locked="0"/>
    </xf>
    <xf numFmtId="0" fontId="9" fillId="2" borderId="28" xfId="0" applyFont="1" applyFill="1" applyBorder="1" applyAlignment="1" applyProtection="1">
      <alignment horizontal="left" vertical="center"/>
      <protection locked="0"/>
    </xf>
    <xf numFmtId="1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10" xfId="0" quotePrefix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1" fontId="8" fillId="2" borderId="19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8" xfId="0" quotePrefix="1" applyFont="1" applyFill="1" applyBorder="1" applyAlignment="1">
      <alignment horizontal="center" vertical="center"/>
    </xf>
    <xf numFmtId="0" fontId="9" fillId="2" borderId="64" xfId="0" applyFont="1" applyFill="1" applyBorder="1" applyAlignment="1" applyProtection="1">
      <alignment vertical="center"/>
      <protection locked="0"/>
    </xf>
    <xf numFmtId="1" fontId="9" fillId="2" borderId="3" xfId="0" applyNumberFormat="1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61" xfId="0" applyFont="1" applyFill="1" applyBorder="1" applyAlignment="1" applyProtection="1">
      <alignment vertical="center"/>
      <protection locked="0"/>
    </xf>
    <xf numFmtId="0" fontId="26" fillId="0" borderId="6" xfId="0" applyFont="1" applyBorder="1" applyAlignment="1">
      <alignment wrapText="1"/>
    </xf>
    <xf numFmtId="0" fontId="26" fillId="0" borderId="70" xfId="0" applyFont="1" applyBorder="1" applyAlignment="1">
      <alignment wrapText="1"/>
    </xf>
    <xf numFmtId="0" fontId="26" fillId="0" borderId="32" xfId="0" applyFont="1" applyBorder="1" applyAlignment="1">
      <alignment wrapText="1"/>
    </xf>
    <xf numFmtId="0" fontId="14" fillId="2" borderId="0" xfId="0" applyFont="1" applyFill="1" applyAlignment="1">
      <alignment vertical="center"/>
    </xf>
    <xf numFmtId="1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2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17" xfId="0" applyFont="1" applyFill="1" applyBorder="1" applyAlignment="1" applyProtection="1">
      <alignment horizontal="center" textRotation="90" wrapText="1"/>
      <protection locked="0"/>
    </xf>
    <xf numFmtId="0" fontId="28" fillId="0" borderId="6" xfId="1" applyFont="1" applyBorder="1" applyAlignment="1">
      <alignment wrapText="1"/>
    </xf>
    <xf numFmtId="49" fontId="11" fillId="2" borderId="3" xfId="0" applyNumberFormat="1" applyFont="1" applyFill="1" applyBorder="1" applyAlignment="1" applyProtection="1">
      <alignment vertical="center" wrapText="1" shrinkToFit="1"/>
      <protection locked="0"/>
    </xf>
    <xf numFmtId="0" fontId="9" fillId="0" borderId="3" xfId="1" applyFont="1" applyBorder="1" applyAlignment="1">
      <alignment vertical="center" wrapText="1"/>
    </xf>
    <xf numFmtId="49" fontId="11" fillId="2" borderId="4" xfId="0" applyNumberFormat="1" applyFont="1" applyFill="1" applyBorder="1" applyAlignment="1" applyProtection="1">
      <alignment vertical="center" wrapText="1" shrinkToFit="1"/>
      <protection locked="0"/>
    </xf>
    <xf numFmtId="0" fontId="9" fillId="0" borderId="4" xfId="1" applyFont="1" applyBorder="1" applyAlignment="1">
      <alignment vertical="center" wrapText="1"/>
    </xf>
    <xf numFmtId="49" fontId="11" fillId="2" borderId="19" xfId="0" applyNumberFormat="1" applyFont="1" applyFill="1" applyBorder="1" applyAlignment="1" applyProtection="1">
      <alignment vertical="center" wrapText="1" shrinkToFit="1"/>
      <protection locked="0"/>
    </xf>
    <xf numFmtId="49" fontId="11" fillId="2" borderId="24" xfId="0" applyNumberFormat="1" applyFont="1" applyFill="1" applyBorder="1" applyAlignment="1" applyProtection="1">
      <alignment vertical="center" wrapText="1" shrinkToFit="1"/>
      <protection locked="0"/>
    </xf>
    <xf numFmtId="0" fontId="9" fillId="0" borderId="69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1" fontId="13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57" xfId="0" applyFont="1" applyBorder="1" applyAlignment="1" applyProtection="1">
      <alignment horizontal="justify" vertical="center" wrapText="1"/>
      <protection locked="0"/>
    </xf>
    <xf numFmtId="0" fontId="13" fillId="0" borderId="55" xfId="0" applyFont="1" applyBorder="1" applyAlignment="1" applyProtection="1">
      <alignment horizontal="justify" vertical="center" wrapText="1"/>
      <protection locked="0"/>
    </xf>
    <xf numFmtId="0" fontId="13" fillId="0" borderId="58" xfId="0" applyFont="1" applyBorder="1" applyAlignment="1" applyProtection="1">
      <alignment horizontal="justify" vertical="center" wrapText="1"/>
      <protection locked="0"/>
    </xf>
    <xf numFmtId="0" fontId="13" fillId="0" borderId="59" xfId="0" applyFont="1" applyBorder="1" applyAlignment="1" applyProtection="1">
      <alignment horizontal="justify" vertical="center" wrapText="1"/>
      <protection locked="0"/>
    </xf>
    <xf numFmtId="0" fontId="13" fillId="0" borderId="7" xfId="0" applyFont="1" applyBorder="1" applyAlignment="1" applyProtection="1">
      <alignment horizontal="justify" vertical="center" wrapText="1"/>
      <protection locked="0"/>
    </xf>
    <xf numFmtId="0" fontId="13" fillId="0" borderId="60" xfId="0" applyFont="1" applyBorder="1" applyAlignment="1" applyProtection="1">
      <alignment horizontal="justify" vertical="center" wrapText="1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/>
    </xf>
    <xf numFmtId="0" fontId="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4" fillId="2" borderId="66" xfId="0" applyFont="1" applyFill="1" applyBorder="1" applyAlignment="1" applyProtection="1">
      <alignment horizontal="right" vertical="center"/>
      <protection locked="0"/>
    </xf>
    <xf numFmtId="0" fontId="8" fillId="2" borderId="63" xfId="0" applyFont="1" applyFill="1" applyBorder="1" applyAlignment="1" applyProtection="1">
      <alignment horizontal="left" vertical="center"/>
      <protection locked="0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8" fillId="2" borderId="5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center" vertical="center"/>
      <protection locked="0"/>
    </xf>
    <xf numFmtId="0" fontId="8" fillId="2" borderId="62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56" xfId="0" applyFont="1" applyFill="1" applyBorder="1" applyAlignment="1" applyProtection="1">
      <alignment horizontal="left" vertical="center" shrinkToFit="1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8" fillId="2" borderId="5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61" xfId="0" applyFont="1" applyFill="1" applyBorder="1" applyAlignment="1" applyProtection="1">
      <alignment horizontal="left" vertical="center" shrinkToFit="1"/>
      <protection locked="0"/>
    </xf>
    <xf numFmtId="0" fontId="19" fillId="0" borderId="6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9" fillId="2" borderId="61" xfId="0" applyFont="1" applyFill="1" applyBorder="1" applyAlignment="1">
      <alignment vertical="center"/>
    </xf>
    <xf numFmtId="0" fontId="8" fillId="2" borderId="63" xfId="0" applyFont="1" applyFill="1" applyBorder="1" applyAlignment="1" applyProtection="1">
      <alignment horizontal="left" vertical="center" shrinkToFit="1"/>
      <protection locked="0"/>
    </xf>
    <xf numFmtId="0" fontId="8" fillId="2" borderId="33" xfId="0" applyFont="1" applyFill="1" applyBorder="1" applyAlignment="1" applyProtection="1">
      <alignment horizontal="left" vertical="center" shrinkToFit="1"/>
      <protection locked="0"/>
    </xf>
    <xf numFmtId="0" fontId="8" fillId="2" borderId="64" xfId="0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left" vertical="center" shrinkToFit="1"/>
      <protection locked="0"/>
    </xf>
    <xf numFmtId="0" fontId="8" fillId="2" borderId="28" xfId="0" applyFont="1" applyFill="1" applyBorder="1" applyAlignment="1" applyProtection="1">
      <alignment horizontal="left" vertical="center" shrinkToFit="1"/>
      <protection locked="0"/>
    </xf>
    <xf numFmtId="0" fontId="8" fillId="2" borderId="65" xfId="0" applyFont="1" applyFill="1" applyBorder="1" applyAlignment="1" applyProtection="1">
      <alignment horizontal="left" vertical="center" shrinkToFit="1"/>
      <protection locked="0"/>
    </xf>
    <xf numFmtId="0" fontId="8" fillId="2" borderId="66" xfId="0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justify" vertical="center" wrapText="1"/>
      <protection locked="0"/>
    </xf>
    <xf numFmtId="0" fontId="13" fillId="0" borderId="6" xfId="0" applyFont="1" applyBorder="1" applyAlignment="1" applyProtection="1">
      <alignment horizontal="justify" vertical="center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>
      <alignment horizontal="left" vertical="center" wrapText="1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61" xfId="0" applyFont="1" applyFill="1" applyBorder="1" applyAlignment="1" applyProtection="1">
      <alignment horizontal="left" vertical="center"/>
      <protection locked="0"/>
    </xf>
    <xf numFmtId="0" fontId="8" fillId="2" borderId="54" xfId="0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2" borderId="61" xfId="0" applyFont="1" applyFill="1" applyBorder="1" applyAlignment="1" applyProtection="1">
      <alignment vertical="center"/>
      <protection locked="0"/>
    </xf>
    <xf numFmtId="0" fontId="8" fillId="2" borderId="28" xfId="0" applyFont="1" applyFill="1" applyBorder="1" applyAlignment="1" applyProtection="1">
      <alignment horizontal="left" vertical="center"/>
      <protection locked="0"/>
    </xf>
    <xf numFmtId="0" fontId="8" fillId="2" borderId="65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8" fillId="2" borderId="38" xfId="0" applyFont="1" applyFill="1" applyBorder="1" applyAlignment="1" applyProtection="1">
      <alignment vertical="center"/>
      <protection locked="0"/>
    </xf>
    <xf numFmtId="0" fontId="8" fillId="2" borderId="28" xfId="0" applyFont="1" applyFill="1" applyBorder="1" applyAlignment="1" applyProtection="1">
      <alignment vertical="center"/>
      <protection locked="0"/>
    </xf>
    <xf numFmtId="0" fontId="8" fillId="2" borderId="65" xfId="0" applyFont="1" applyFill="1" applyBorder="1" applyAlignment="1" applyProtection="1">
      <alignment vertical="center"/>
      <protection locked="0"/>
    </xf>
    <xf numFmtId="0" fontId="24" fillId="0" borderId="47" xfId="0" applyFont="1" applyBorder="1" applyAlignment="1" applyProtection="1">
      <alignment horizontal="left" vertical="center"/>
      <protection locked="0"/>
    </xf>
    <xf numFmtId="0" fontId="24" fillId="0" borderId="40" xfId="0" applyFont="1" applyBorder="1" applyAlignment="1" applyProtection="1">
      <alignment horizontal="left" vertical="center"/>
      <protection locked="0"/>
    </xf>
    <xf numFmtId="0" fontId="24" fillId="0" borderId="46" xfId="0" applyFont="1" applyBorder="1" applyAlignment="1" applyProtection="1">
      <alignment horizontal="left" vertical="center"/>
      <protection locked="0"/>
    </xf>
    <xf numFmtId="0" fontId="24" fillId="0" borderId="48" xfId="0" applyFont="1" applyBorder="1" applyAlignment="1" applyProtection="1">
      <alignment horizontal="left" vertical="center"/>
      <protection locked="0"/>
    </xf>
    <xf numFmtId="0" fontId="24" fillId="0" borderId="31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left" vertical="center"/>
      <protection locked="0"/>
    </xf>
    <xf numFmtId="0" fontId="24" fillId="0" borderId="77" xfId="0" applyFont="1" applyBorder="1" applyAlignment="1" applyProtection="1">
      <alignment horizontal="left" vertical="center"/>
      <protection locked="0"/>
    </xf>
    <xf numFmtId="0" fontId="24" fillId="0" borderId="78" xfId="0" applyFont="1" applyBorder="1" applyAlignment="1" applyProtection="1">
      <alignment horizontal="left" vertical="center"/>
      <protection locked="0"/>
    </xf>
    <xf numFmtId="0" fontId="24" fillId="0" borderId="79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9" fillId="2" borderId="61" xfId="0" applyFont="1" applyFill="1" applyBorder="1" applyAlignment="1" applyProtection="1">
      <alignment horizontal="left" vertical="center"/>
      <protection locked="0"/>
    </xf>
    <xf numFmtId="0" fontId="9" fillId="2" borderId="6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8" fillId="2" borderId="77" xfId="0" applyFont="1" applyFill="1" applyBorder="1" applyAlignment="1" applyProtection="1">
      <alignment vertical="center" wrapText="1"/>
      <protection locked="0"/>
    </xf>
    <xf numFmtId="0" fontId="8" fillId="2" borderId="78" xfId="0" applyFont="1" applyFill="1" applyBorder="1" applyAlignment="1" applyProtection="1">
      <alignment vertical="center" wrapText="1"/>
      <protection locked="0"/>
    </xf>
    <xf numFmtId="0" fontId="8" fillId="2" borderId="25" xfId="0" applyFont="1" applyFill="1" applyBorder="1" applyAlignment="1" applyProtection="1">
      <alignment vertical="center" wrapText="1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49" fontId="8" fillId="2" borderId="6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24" fillId="0" borderId="33" xfId="0" applyFont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RowHeight="15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>
      <c r="A1" s="274" t="s">
        <v>0</v>
      </c>
      <c r="B1" s="275"/>
      <c r="C1" s="275"/>
      <c r="D1" s="275"/>
      <c r="E1" s="275"/>
      <c r="F1" s="275"/>
      <c r="G1" s="275"/>
      <c r="H1" s="275"/>
      <c r="I1" s="275"/>
    </row>
    <row r="2" spans="1:31" ht="20.100000000000001" customHeight="1" thickBot="1">
      <c r="A2" s="288" t="s">
        <v>1</v>
      </c>
      <c r="B2" s="289"/>
      <c r="C2" s="74"/>
      <c r="Q2" s="75"/>
      <c r="S2" s="75"/>
      <c r="U2" s="75"/>
      <c r="W2" s="75"/>
      <c r="Y2" s="75"/>
      <c r="AA2" s="75"/>
    </row>
    <row r="3" spans="1:31" ht="12.95" customHeight="1" thickTop="1" thickBot="1">
      <c r="F3" s="4"/>
      <c r="G3" s="276" t="s">
        <v>2</v>
      </c>
      <c r="H3" s="277"/>
      <c r="I3" s="277"/>
      <c r="J3" s="277"/>
      <c r="K3" s="277"/>
      <c r="L3" s="277"/>
      <c r="M3" s="277"/>
      <c r="N3" s="278"/>
      <c r="O3" s="282" t="s">
        <v>3</v>
      </c>
      <c r="P3" s="283"/>
      <c r="Q3" s="283"/>
      <c r="R3" s="283"/>
      <c r="S3" s="282" t="s">
        <v>4</v>
      </c>
      <c r="T3" s="283"/>
      <c r="U3" s="283"/>
      <c r="V3" s="283"/>
      <c r="W3" s="282" t="s">
        <v>5</v>
      </c>
      <c r="X3" s="283"/>
      <c r="Y3" s="283"/>
      <c r="Z3" s="283"/>
      <c r="AA3" s="302" t="s">
        <v>6</v>
      </c>
      <c r="AB3" s="303"/>
      <c r="AC3" s="303"/>
      <c r="AD3" s="303"/>
      <c r="AE3" s="304"/>
    </row>
    <row r="4" spans="1:31" ht="16.5" customHeight="1" thickTop="1" thickBot="1">
      <c r="F4" s="4"/>
      <c r="G4" s="279"/>
      <c r="H4" s="280"/>
      <c r="I4" s="280"/>
      <c r="J4" s="280"/>
      <c r="K4" s="280"/>
      <c r="L4" s="280"/>
      <c r="M4" s="280"/>
      <c r="N4" s="281"/>
      <c r="O4" s="5" t="s">
        <v>7</v>
      </c>
      <c r="P4" s="5"/>
      <c r="Q4" s="5" t="s">
        <v>8</v>
      </c>
      <c r="R4" s="5"/>
      <c r="S4" s="5" t="s">
        <v>9</v>
      </c>
      <c r="T4" s="5"/>
      <c r="U4" s="5" t="s">
        <v>10</v>
      </c>
      <c r="V4" s="5"/>
      <c r="W4" s="6" t="s">
        <v>11</v>
      </c>
      <c r="X4" s="6"/>
      <c r="Y4" s="282" t="s">
        <v>12</v>
      </c>
      <c r="Z4" s="308"/>
      <c r="AA4" s="305"/>
      <c r="AB4" s="306"/>
      <c r="AC4" s="306"/>
      <c r="AD4" s="306"/>
      <c r="AE4" s="307"/>
    </row>
    <row r="5" spans="1:31" s="76" customFormat="1" ht="182.25" customHeight="1" thickTop="1" thickBot="1">
      <c r="A5" s="7" t="s">
        <v>13</v>
      </c>
      <c r="B5" s="8" t="s">
        <v>14</v>
      </c>
      <c r="C5" s="9" t="s">
        <v>15</v>
      </c>
      <c r="D5" s="93" t="s">
        <v>16</v>
      </c>
      <c r="E5" s="93" t="s">
        <v>17</v>
      </c>
      <c r="F5" s="93" t="s">
        <v>18</v>
      </c>
      <c r="G5" s="94" t="s">
        <v>19</v>
      </c>
      <c r="H5" s="95" t="s">
        <v>20</v>
      </c>
      <c r="I5" s="96" t="s">
        <v>21</v>
      </c>
      <c r="J5" s="96" t="s">
        <v>22</v>
      </c>
      <c r="K5" s="96" t="s">
        <v>23</v>
      </c>
      <c r="L5" s="96" t="s">
        <v>24</v>
      </c>
      <c r="M5" s="97" t="s">
        <v>25</v>
      </c>
      <c r="N5" s="98" t="s">
        <v>26</v>
      </c>
      <c r="O5" s="95" t="s">
        <v>27</v>
      </c>
      <c r="P5" s="99" t="s">
        <v>28</v>
      </c>
      <c r="Q5" s="95" t="s">
        <v>27</v>
      </c>
      <c r="R5" s="99" t="s">
        <v>28</v>
      </c>
      <c r="S5" s="95" t="s">
        <v>27</v>
      </c>
      <c r="T5" s="99" t="s">
        <v>28</v>
      </c>
      <c r="U5" s="95" t="s">
        <v>27</v>
      </c>
      <c r="V5" s="99" t="s">
        <v>28</v>
      </c>
      <c r="W5" s="95" t="s">
        <v>27</v>
      </c>
      <c r="X5" s="100" t="s">
        <v>28</v>
      </c>
      <c r="Y5" s="101" t="s">
        <v>27</v>
      </c>
      <c r="Z5" s="100" t="s">
        <v>28</v>
      </c>
      <c r="AA5" s="140" t="s">
        <v>29</v>
      </c>
      <c r="AB5" s="140" t="s">
        <v>30</v>
      </c>
      <c r="AC5" s="140" t="s">
        <v>31</v>
      </c>
      <c r="AD5" s="140" t="s">
        <v>32</v>
      </c>
      <c r="AE5" s="140" t="s">
        <v>33</v>
      </c>
    </row>
    <row r="6" spans="1:31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>
      <c r="A7" s="299" t="s">
        <v>34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1"/>
    </row>
    <row r="8" spans="1:31" ht="17.100000000000001" customHeight="1" thickTop="1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>
      <c r="A13" s="290" t="s">
        <v>19</v>
      </c>
      <c r="B13" s="291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>
      <c r="A14" s="299" t="s">
        <v>35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1"/>
    </row>
    <row r="15" spans="1:31" ht="17.100000000000001" customHeight="1" thickTop="1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>
      <c r="A20" s="290" t="s">
        <v>19</v>
      </c>
      <c r="B20" s="291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>
      <c r="A21" s="309" t="s">
        <v>36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1"/>
      <c r="AG21" s="77"/>
      <c r="AH21" s="77"/>
      <c r="AI21" s="77"/>
      <c r="AJ21" s="77"/>
      <c r="AK21" s="77"/>
      <c r="AL21" s="77"/>
    </row>
    <row r="22" spans="1:38" ht="17.100000000000001" customHeight="1" thickTop="1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>
      <c r="A27" s="290" t="s">
        <v>19</v>
      </c>
      <c r="B27" s="291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>
      <c r="A28" s="299" t="s">
        <v>37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1"/>
    </row>
    <row r="29" spans="1:38" ht="17.100000000000001" customHeight="1" thickTop="1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>
      <c r="A34" s="286" t="s">
        <v>19</v>
      </c>
      <c r="B34" s="287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>
      <c r="A35" s="299" t="s">
        <v>38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1"/>
    </row>
    <row r="36" spans="1:31" ht="17.100000000000001" customHeight="1" thickTop="1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>
      <c r="A41" s="292" t="s">
        <v>19</v>
      </c>
      <c r="B41" s="287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>
      <c r="A42" s="299" t="s">
        <v>39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1"/>
    </row>
    <row r="43" spans="1:31" ht="17.100000000000001" customHeight="1" thickTop="1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>
      <c r="A48" s="290" t="s">
        <v>19</v>
      </c>
      <c r="B48" s="291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>
      <c r="A49" s="295" t="s">
        <v>40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7"/>
    </row>
    <row r="50" spans="1:31" ht="17.100000000000001" customHeight="1" thickBot="1">
      <c r="A50" s="295" t="s">
        <v>41</v>
      </c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7"/>
    </row>
    <row r="51" spans="1:31" ht="17.100000000000001" customHeight="1" thickTop="1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>
      <c r="A56" s="298" t="s">
        <v>19</v>
      </c>
      <c r="B56" s="291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>
      <c r="A57" s="299" t="s">
        <v>42</v>
      </c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0"/>
      <c r="AB57" s="300"/>
      <c r="AC57" s="300"/>
      <c r="AD57" s="300"/>
      <c r="AE57" s="301"/>
    </row>
    <row r="58" spans="1:31" ht="17.100000000000001" customHeight="1" thickTop="1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>
      <c r="A63" s="298" t="s">
        <v>19</v>
      </c>
      <c r="B63" s="291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>
      <c r="A64" s="309" t="s">
        <v>43</v>
      </c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310"/>
      <c r="AE64" s="311"/>
    </row>
    <row r="65" spans="1:31" ht="17.100000000000001" customHeight="1" thickBot="1">
      <c r="A65" s="313" t="s">
        <v>41</v>
      </c>
      <c r="B65" s="314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5"/>
    </row>
    <row r="66" spans="1:31" ht="17.100000000000001" customHeight="1" thickTop="1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>
      <c r="A71" s="298" t="s">
        <v>19</v>
      </c>
      <c r="B71" s="291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>
      <c r="A72" s="299" t="s">
        <v>44</v>
      </c>
      <c r="B72" s="300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1"/>
    </row>
    <row r="73" spans="1:31" ht="17.100000000000001" customHeight="1" thickTop="1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>
      <c r="A78" s="292" t="s">
        <v>19</v>
      </c>
      <c r="B78" s="287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>
      <c r="A79" s="309" t="s">
        <v>45</v>
      </c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1"/>
    </row>
    <row r="80" spans="1:31" ht="17.100000000000001" customHeight="1" thickBot="1">
      <c r="A80" s="313" t="s">
        <v>46</v>
      </c>
      <c r="B80" s="314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5"/>
    </row>
    <row r="81" spans="1:31" ht="17.100000000000001" customHeight="1" thickTop="1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>
      <c r="A86" s="87" t="s">
        <v>19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>
      <c r="A87" s="295" t="s">
        <v>42</v>
      </c>
      <c r="B87" s="296"/>
      <c r="C87" s="296"/>
      <c r="D87" s="296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316"/>
    </row>
    <row r="88" spans="1:31" ht="17.100000000000001" customHeight="1" thickTop="1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>
      <c r="A93" s="290" t="s">
        <v>19</v>
      </c>
      <c r="B93" s="291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>
      <c r="A94" s="299" t="s">
        <v>47</v>
      </c>
      <c r="B94" s="300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300"/>
      <c r="X94" s="300"/>
      <c r="Y94" s="300"/>
      <c r="Z94" s="300"/>
      <c r="AA94" s="300"/>
      <c r="AB94" s="300"/>
      <c r="AC94" s="300"/>
      <c r="AD94" s="300"/>
      <c r="AE94" s="301"/>
    </row>
    <row r="95" spans="1:31" ht="17.100000000000001" customHeight="1" thickTop="1" thickBot="1">
      <c r="A95" s="127"/>
      <c r="B95" s="128" t="s">
        <v>48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>
      <c r="A96" s="270" t="s">
        <v>49</v>
      </c>
      <c r="B96" s="271"/>
      <c r="C96" s="143"/>
      <c r="D96" s="138">
        <f>D13+D20+D27+D34+D41+D48+D56+D63+D71+D78+D86+D93+D95</f>
        <v>0</v>
      </c>
      <c r="E96" s="293">
        <f>E95+E41+E34+E27+E20+E13+E63+E71+E78+E86+E93</f>
        <v>0</v>
      </c>
      <c r="F96" s="294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>
      <c r="A97" s="262"/>
      <c r="B97" s="262"/>
      <c r="C97" s="262"/>
      <c r="D97" s="262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>
      <c r="A98" s="146"/>
      <c r="B98" s="146"/>
      <c r="C98" s="147"/>
      <c r="D98" s="146"/>
      <c r="E98" s="146" t="s">
        <v>50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149"/>
      <c r="AB98" s="149"/>
      <c r="AC98" s="149"/>
      <c r="AD98" s="149"/>
      <c r="AE98" s="150"/>
    </row>
    <row r="99" spans="1:31" ht="13.5" customHeight="1" thickTop="1" thickBot="1">
      <c r="A99" s="146"/>
      <c r="B99" s="146"/>
      <c r="C99" s="147"/>
      <c r="D99" s="146"/>
      <c r="E99" s="146" t="s">
        <v>51</v>
      </c>
      <c r="F99" s="146"/>
      <c r="G99" s="148">
        <f>SUM(H96:N96)</f>
        <v>0</v>
      </c>
      <c r="H99" s="146"/>
      <c r="I99" s="146"/>
      <c r="J99" s="284" t="s">
        <v>52</v>
      </c>
      <c r="K99" s="284"/>
      <c r="L99" s="284"/>
      <c r="M99" s="284"/>
      <c r="N99" s="285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>
      <c r="A101" s="264" t="s">
        <v>53</v>
      </c>
      <c r="B101" s="265"/>
      <c r="C101" s="265"/>
      <c r="D101" s="265"/>
      <c r="E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6"/>
    </row>
    <row r="102" spans="1:31" ht="17.100000000000001" customHeight="1">
      <c r="A102" s="267"/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268"/>
      <c r="Z102" s="268"/>
      <c r="AA102" s="268"/>
      <c r="AB102" s="268"/>
      <c r="AC102" s="268"/>
      <c r="AD102" s="268"/>
      <c r="AE102" s="269"/>
    </row>
    <row r="103" spans="1:31" ht="17.100000000000001" customHeight="1">
      <c r="A103" s="272" t="s">
        <v>54</v>
      </c>
      <c r="B103" s="273"/>
      <c r="C103" s="273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63"/>
      <c r="V103" s="263"/>
      <c r="W103" s="263"/>
      <c r="X103" s="263"/>
      <c r="Y103" s="263"/>
      <c r="Z103" s="263"/>
      <c r="AA103" s="263"/>
      <c r="AB103" s="263"/>
      <c r="AC103" s="263"/>
      <c r="AD103" s="263"/>
      <c r="AE103" s="263"/>
    </row>
    <row r="104" spans="1:31" ht="14.25" customHeight="1">
      <c r="A104" s="273"/>
      <c r="B104" s="273"/>
      <c r="C104" s="273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</row>
    <row r="105" spans="1:31" ht="30.75" customHeight="1">
      <c r="A105" s="272" t="s">
        <v>55</v>
      </c>
      <c r="B105" s="272"/>
      <c r="C105" s="272"/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2"/>
      <c r="Q105" s="272"/>
      <c r="R105" s="272"/>
      <c r="S105" s="272"/>
      <c r="T105" s="272"/>
      <c r="U105" s="272"/>
      <c r="V105" s="272"/>
      <c r="W105" s="272"/>
      <c r="X105" s="272"/>
      <c r="Y105" s="272"/>
      <c r="Z105" s="272"/>
      <c r="AA105" s="263" t="e">
        <f>(AA96/D96)*100</f>
        <v>#DIV/0!</v>
      </c>
      <c r="AB105" s="263"/>
      <c r="AC105" s="263"/>
      <c r="AD105" s="263"/>
      <c r="AE105" s="263"/>
    </row>
    <row r="106" spans="1:31" ht="28.5" customHeight="1">
      <c r="A106" s="272" t="s">
        <v>56</v>
      </c>
      <c r="B106" s="272"/>
      <c r="C106" s="27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272"/>
      <c r="Z106" s="272"/>
      <c r="AA106" s="263" t="e">
        <f>(AB96/D96)*100</f>
        <v>#DIV/0!</v>
      </c>
      <c r="AB106" s="263"/>
      <c r="AC106" s="263"/>
      <c r="AD106" s="263"/>
      <c r="AE106" s="263"/>
    </row>
    <row r="107" spans="1:31" ht="17.100000000000001" customHeight="1">
      <c r="A107" s="317" t="s">
        <v>57</v>
      </c>
      <c r="B107" s="317"/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2" t="e">
        <f>AD96*100/D96</f>
        <v>#DIV/0!</v>
      </c>
      <c r="AB107" s="312"/>
      <c r="AC107" s="312"/>
      <c r="AD107" s="312"/>
      <c r="AE107" s="312"/>
    </row>
    <row r="108" spans="1:31" ht="30.75" customHeight="1">
      <c r="A108" s="317"/>
      <c r="B108" s="317"/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2"/>
      <c r="AB108" s="312"/>
      <c r="AC108" s="312"/>
      <c r="AD108" s="312"/>
      <c r="AE108" s="312"/>
    </row>
    <row r="109" spans="1:31" ht="17.100000000000001" customHeight="1">
      <c r="A109" s="317" t="s">
        <v>58</v>
      </c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2" t="e">
        <f>AE96/D96*100</f>
        <v>#DIV/0!</v>
      </c>
      <c r="AB109" s="312"/>
      <c r="AC109" s="312"/>
      <c r="AD109" s="312"/>
      <c r="AE109" s="312"/>
    </row>
    <row r="110" spans="1:31" ht="17.100000000000001" customHeight="1">
      <c r="A110" s="318"/>
      <c r="B110" s="318"/>
      <c r="C110" s="318"/>
      <c r="D110" s="318"/>
      <c r="E110" s="318"/>
      <c r="F110" s="318"/>
      <c r="G110" s="318"/>
      <c r="H110" s="318"/>
      <c r="I110" s="318"/>
      <c r="J110" s="318"/>
      <c r="K110" s="318"/>
      <c r="L110" s="318"/>
      <c r="M110" s="318"/>
      <c r="N110" s="318"/>
      <c r="O110" s="318"/>
      <c r="P110" s="318"/>
      <c r="Q110" s="318"/>
      <c r="R110" s="318"/>
      <c r="S110" s="318"/>
      <c r="T110" s="318"/>
      <c r="U110" s="318"/>
      <c r="V110" s="318"/>
      <c r="W110" s="318"/>
      <c r="X110" s="318"/>
      <c r="Y110" s="318"/>
      <c r="Z110" s="318"/>
      <c r="AA110" s="312"/>
      <c r="AB110" s="312"/>
      <c r="AC110" s="312"/>
      <c r="AD110" s="312"/>
      <c r="AE110" s="312"/>
    </row>
    <row r="111" spans="1:31" ht="17.100000000000001" customHeight="1">
      <c r="G111" s="77"/>
      <c r="AA111" s="144"/>
      <c r="AB111" s="144"/>
      <c r="AC111" s="144"/>
      <c r="AD111" s="144"/>
      <c r="AE111" s="144"/>
    </row>
    <row r="112" spans="1:31" ht="17.100000000000001" customHeight="1">
      <c r="G112" s="77"/>
      <c r="AA112" s="145"/>
      <c r="AB112" s="145"/>
      <c r="AC112" s="145"/>
      <c r="AD112" s="145"/>
      <c r="AE112" s="145"/>
    </row>
    <row r="113" spans="7:7" ht="17.100000000000001" customHeight="1">
      <c r="G113" s="77"/>
    </row>
    <row r="114" spans="7:7" ht="17.100000000000001" customHeight="1">
      <c r="G114" s="77"/>
    </row>
    <row r="115" spans="7:7" ht="17.100000000000001" customHeight="1">
      <c r="G115" s="77"/>
    </row>
    <row r="116" spans="7:7" ht="17.100000000000001" customHeight="1">
      <c r="G116" s="77"/>
    </row>
    <row r="117" spans="7:7" ht="17.100000000000001" customHeight="1">
      <c r="G117" s="77"/>
    </row>
    <row r="118" spans="7:7" ht="17.100000000000001" customHeight="1">
      <c r="G118" s="77"/>
    </row>
    <row r="119" spans="7:7" ht="17.100000000000001" customHeight="1">
      <c r="G119" s="77"/>
    </row>
    <row r="120" spans="7:7" ht="17.100000000000001" customHeight="1">
      <c r="G120" s="77"/>
    </row>
    <row r="121" spans="7:7" ht="17.100000000000001" customHeight="1">
      <c r="G121" s="77"/>
    </row>
    <row r="122" spans="7:7" ht="17.100000000000001" customHeight="1">
      <c r="G122" s="77"/>
    </row>
    <row r="123" spans="7:7" ht="17.100000000000001" customHeight="1">
      <c r="G123" s="77"/>
    </row>
    <row r="124" spans="7:7" ht="17.100000000000001" customHeight="1">
      <c r="G124" s="77"/>
    </row>
    <row r="125" spans="7:7" ht="17.100000000000001" customHeight="1">
      <c r="G125" s="77"/>
    </row>
    <row r="126" spans="7:7" ht="17.100000000000001" customHeight="1">
      <c r="G126" s="77"/>
    </row>
    <row r="127" spans="7:7" ht="17.100000000000001" customHeight="1">
      <c r="G127" s="77"/>
    </row>
    <row r="128" spans="7:7" ht="17.100000000000001" customHeight="1">
      <c r="G128" s="77"/>
    </row>
    <row r="129" spans="7:7" ht="17.100000000000001" customHeight="1">
      <c r="G129" s="77"/>
    </row>
    <row r="130" spans="7:7" ht="17.100000000000001" customHeight="1">
      <c r="G130" s="77"/>
    </row>
    <row r="131" spans="7:7" ht="17.100000000000001" customHeight="1">
      <c r="G131" s="77"/>
    </row>
    <row r="132" spans="7:7" ht="17.100000000000001" customHeight="1">
      <c r="G132" s="77"/>
    </row>
    <row r="133" spans="7:7" ht="17.100000000000001" customHeight="1">
      <c r="G133" s="77"/>
    </row>
    <row r="134" spans="7:7" ht="17.100000000000001" customHeight="1">
      <c r="G134" s="77"/>
    </row>
    <row r="135" spans="7:7" ht="17.100000000000001" customHeight="1">
      <c r="G135" s="77"/>
    </row>
    <row r="136" spans="7:7" ht="17.100000000000001" customHeight="1">
      <c r="G136" s="77"/>
    </row>
    <row r="137" spans="7:7" ht="17.100000000000001" customHeight="1">
      <c r="G137" s="77"/>
    </row>
    <row r="138" spans="7:7" ht="17.100000000000001" customHeight="1">
      <c r="G138" s="77"/>
    </row>
    <row r="139" spans="7:7" ht="17.100000000000001" customHeight="1">
      <c r="G139" s="77"/>
    </row>
    <row r="140" spans="7:7" ht="17.100000000000001" customHeight="1">
      <c r="G140" s="77"/>
    </row>
    <row r="141" spans="7:7" ht="17.100000000000001" customHeight="1">
      <c r="G141" s="77"/>
    </row>
    <row r="142" spans="7:7" ht="17.100000000000001" customHeight="1">
      <c r="G142" s="77"/>
    </row>
    <row r="143" spans="7:7" ht="17.100000000000001" customHeight="1">
      <c r="G143" s="77"/>
    </row>
    <row r="144" spans="7:7" ht="17.100000000000001" customHeight="1">
      <c r="G144" s="77"/>
    </row>
    <row r="145" spans="7:7" ht="17.100000000000001" customHeight="1">
      <c r="G145" s="77"/>
    </row>
    <row r="146" spans="7:7" ht="17.100000000000001" customHeight="1">
      <c r="G146" s="77"/>
    </row>
    <row r="147" spans="7:7" ht="17.100000000000001" customHeight="1">
      <c r="G147" s="77"/>
    </row>
    <row r="148" spans="7:7" ht="17.100000000000001" customHeight="1">
      <c r="G148" s="77"/>
    </row>
    <row r="149" spans="7:7" ht="17.100000000000001" customHeight="1">
      <c r="G149" s="77"/>
    </row>
    <row r="150" spans="7:7" ht="17.100000000000001" customHeight="1">
      <c r="G150" s="77"/>
    </row>
    <row r="151" spans="7:7" ht="17.100000000000001" customHeight="1">
      <c r="G151" s="77"/>
    </row>
    <row r="152" spans="7:7" ht="17.100000000000001" customHeight="1">
      <c r="G152" s="77"/>
    </row>
    <row r="153" spans="7:7" ht="17.100000000000001" customHeight="1">
      <c r="G153" s="77"/>
    </row>
    <row r="154" spans="7:7" ht="17.100000000000001" customHeight="1">
      <c r="G154" s="77"/>
    </row>
    <row r="155" spans="7:7" ht="17.100000000000001" customHeight="1">
      <c r="G155" s="77"/>
    </row>
    <row r="156" spans="7:7" ht="17.100000000000001" customHeight="1">
      <c r="G156" s="77"/>
    </row>
    <row r="157" spans="7:7" ht="17.100000000000001" customHeight="1">
      <c r="G157" s="77"/>
    </row>
    <row r="158" spans="7:7" ht="17.100000000000001" customHeight="1">
      <c r="G158" s="77"/>
    </row>
    <row r="159" spans="7:7" ht="17.100000000000001" customHeight="1">
      <c r="G159" s="77"/>
    </row>
    <row r="160" spans="7:7" ht="17.100000000000001" customHeight="1">
      <c r="G160" s="77"/>
    </row>
    <row r="161" spans="7:7" ht="17.100000000000001" customHeight="1">
      <c r="G161" s="77"/>
    </row>
    <row r="162" spans="7:7" ht="17.100000000000001" customHeight="1">
      <c r="G162" s="77"/>
    </row>
    <row r="163" spans="7:7" ht="17.100000000000001" customHeight="1">
      <c r="G163" s="77"/>
    </row>
    <row r="164" spans="7:7" ht="17.100000000000001" customHeight="1">
      <c r="G164" s="77"/>
    </row>
    <row r="165" spans="7:7" ht="17.100000000000001" customHeight="1">
      <c r="G165" s="77"/>
    </row>
    <row r="166" spans="7:7" ht="17.100000000000001" customHeight="1">
      <c r="G166" s="77"/>
    </row>
    <row r="167" spans="7:7">
      <c r="G167" s="77"/>
    </row>
    <row r="168" spans="7:7">
      <c r="G168" s="77"/>
    </row>
    <row r="169" spans="7:7">
      <c r="G169" s="77"/>
    </row>
    <row r="170" spans="7:7">
      <c r="G170" s="77"/>
    </row>
    <row r="171" spans="7:7">
      <c r="G171" s="77"/>
    </row>
    <row r="172" spans="7:7">
      <c r="G172" s="77"/>
    </row>
    <row r="173" spans="7:7">
      <c r="G173" s="77"/>
    </row>
    <row r="174" spans="7:7">
      <c r="G174" s="77"/>
    </row>
    <row r="175" spans="7:7">
      <c r="G175" s="77"/>
    </row>
    <row r="176" spans="7:7">
      <c r="G176" s="77"/>
    </row>
    <row r="177" spans="7:7">
      <c r="G177" s="77"/>
    </row>
    <row r="178" spans="7:7">
      <c r="G178" s="77"/>
    </row>
    <row r="179" spans="7:7">
      <c r="G179" s="77"/>
    </row>
    <row r="180" spans="7:7">
      <c r="G180" s="77"/>
    </row>
    <row r="181" spans="7:7">
      <c r="G181" s="77"/>
    </row>
    <row r="182" spans="7:7">
      <c r="G182" s="77"/>
    </row>
    <row r="183" spans="7:7">
      <c r="G183" s="77"/>
    </row>
    <row r="184" spans="7:7">
      <c r="G184" s="77"/>
    </row>
    <row r="185" spans="7:7">
      <c r="G185" s="77"/>
    </row>
    <row r="186" spans="7:7">
      <c r="G186" s="77"/>
    </row>
    <row r="187" spans="7:7">
      <c r="G187" s="77"/>
    </row>
    <row r="188" spans="7:7">
      <c r="G188" s="77"/>
    </row>
    <row r="189" spans="7:7">
      <c r="G189" s="77"/>
    </row>
    <row r="190" spans="7:7">
      <c r="G190" s="77"/>
    </row>
    <row r="191" spans="7:7">
      <c r="G191" s="77"/>
    </row>
    <row r="192" spans="7:7">
      <c r="G192" s="77"/>
    </row>
    <row r="193" spans="7:7">
      <c r="G193" s="77"/>
    </row>
    <row r="194" spans="7:7">
      <c r="G194" s="77"/>
    </row>
    <row r="195" spans="7:7">
      <c r="G195" s="77"/>
    </row>
    <row r="196" spans="7:7">
      <c r="G196" s="77"/>
    </row>
    <row r="197" spans="7:7">
      <c r="G197" s="77"/>
    </row>
    <row r="198" spans="7:7">
      <c r="G198" s="77"/>
    </row>
    <row r="199" spans="7:7">
      <c r="G199" s="77"/>
    </row>
    <row r="200" spans="7:7">
      <c r="G200" s="77"/>
    </row>
    <row r="201" spans="7:7">
      <c r="G201" s="77"/>
    </row>
    <row r="202" spans="7:7">
      <c r="G202" s="77"/>
    </row>
    <row r="203" spans="7:7">
      <c r="G203" s="77"/>
    </row>
    <row r="204" spans="7:7">
      <c r="G204" s="77"/>
    </row>
    <row r="205" spans="7:7">
      <c r="G205" s="77"/>
    </row>
    <row r="206" spans="7:7">
      <c r="G206" s="77"/>
    </row>
    <row r="207" spans="7:7">
      <c r="G207" s="77"/>
    </row>
    <row r="208" spans="7:7">
      <c r="G208" s="77"/>
    </row>
    <row r="209" spans="7:7">
      <c r="G209" s="77"/>
    </row>
    <row r="210" spans="7:7">
      <c r="G210" s="77"/>
    </row>
    <row r="211" spans="7:7">
      <c r="G211" s="77"/>
    </row>
    <row r="212" spans="7:7">
      <c r="G212" s="77"/>
    </row>
    <row r="213" spans="7:7">
      <c r="G213" s="77"/>
    </row>
    <row r="214" spans="7:7">
      <c r="G214" s="77"/>
    </row>
    <row r="215" spans="7:7">
      <c r="G215" s="77"/>
    </row>
    <row r="216" spans="7:7">
      <c r="G216" s="77"/>
    </row>
    <row r="217" spans="7:7">
      <c r="G217" s="77"/>
    </row>
    <row r="218" spans="7:7">
      <c r="G218" s="77"/>
    </row>
    <row r="219" spans="7:7">
      <c r="G219" s="77"/>
    </row>
    <row r="220" spans="7:7">
      <c r="G220" s="77"/>
    </row>
    <row r="221" spans="7:7">
      <c r="G221" s="77"/>
    </row>
    <row r="222" spans="7:7">
      <c r="G222" s="77"/>
    </row>
    <row r="223" spans="7:7">
      <c r="G223" s="77"/>
    </row>
    <row r="224" spans="7:7">
      <c r="G224" s="77"/>
    </row>
    <row r="225" spans="7:7">
      <c r="G225" s="77"/>
    </row>
    <row r="226" spans="7:7">
      <c r="G226" s="77"/>
    </row>
    <row r="227" spans="7:7">
      <c r="G227" s="77"/>
    </row>
    <row r="228" spans="7:7">
      <c r="G228" s="77"/>
    </row>
    <row r="229" spans="7:7">
      <c r="G229" s="77"/>
    </row>
    <row r="230" spans="7:7">
      <c r="G230" s="77"/>
    </row>
    <row r="231" spans="7:7">
      <c r="G231" s="77"/>
    </row>
    <row r="232" spans="7:7">
      <c r="G232" s="77"/>
    </row>
    <row r="233" spans="7:7">
      <c r="G233" s="77"/>
    </row>
    <row r="234" spans="7:7">
      <c r="G234" s="77"/>
    </row>
    <row r="235" spans="7:7">
      <c r="G235" s="77"/>
    </row>
    <row r="236" spans="7:7">
      <c r="G236" s="77"/>
    </row>
    <row r="237" spans="7:7">
      <c r="G237" s="77"/>
    </row>
    <row r="238" spans="7:7">
      <c r="G238" s="77"/>
    </row>
    <row r="239" spans="7:7">
      <c r="G239" s="77"/>
    </row>
    <row r="240" spans="7:7">
      <c r="G240" s="77"/>
    </row>
    <row r="241" spans="7:7">
      <c r="G241" s="77"/>
    </row>
    <row r="242" spans="7:7">
      <c r="G242" s="77"/>
    </row>
    <row r="243" spans="7:7">
      <c r="G243" s="77"/>
    </row>
    <row r="244" spans="7:7">
      <c r="G244" s="77"/>
    </row>
    <row r="245" spans="7:7">
      <c r="G245" s="77"/>
    </row>
    <row r="246" spans="7:7">
      <c r="G246" s="77"/>
    </row>
    <row r="247" spans="7:7">
      <c r="G247" s="77"/>
    </row>
    <row r="248" spans="7:7">
      <c r="G248" s="77"/>
    </row>
    <row r="249" spans="7:7">
      <c r="G249" s="77"/>
    </row>
    <row r="250" spans="7:7">
      <c r="G250" s="77"/>
    </row>
    <row r="251" spans="7:7">
      <c r="G251" s="77"/>
    </row>
    <row r="252" spans="7:7">
      <c r="G252" s="77"/>
    </row>
    <row r="253" spans="7:7">
      <c r="G253" s="77"/>
    </row>
    <row r="254" spans="7:7">
      <c r="G254" s="77"/>
    </row>
    <row r="255" spans="7:7">
      <c r="G255" s="77"/>
    </row>
    <row r="256" spans="7:7">
      <c r="G256" s="77"/>
    </row>
    <row r="257" spans="7:7">
      <c r="G257" s="77"/>
    </row>
    <row r="258" spans="7:7">
      <c r="G258" s="77"/>
    </row>
    <row r="259" spans="7:7">
      <c r="G259" s="77"/>
    </row>
    <row r="260" spans="7:7">
      <c r="G260" s="77"/>
    </row>
    <row r="261" spans="7:7">
      <c r="G261" s="77"/>
    </row>
    <row r="262" spans="7:7">
      <c r="G262" s="77"/>
    </row>
    <row r="263" spans="7:7">
      <c r="G263" s="77"/>
    </row>
    <row r="264" spans="7:7">
      <c r="G264" s="77"/>
    </row>
  </sheetData>
  <mergeCells count="56"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109:Z110"/>
    <mergeCell ref="A106:Z106"/>
    <mergeCell ref="A105:Z105"/>
    <mergeCell ref="AA107:AE108"/>
    <mergeCell ref="A93:B93"/>
    <mergeCell ref="Q98:R98"/>
    <mergeCell ref="AA3:AE4"/>
    <mergeCell ref="A78:B78"/>
    <mergeCell ref="A71:B71"/>
    <mergeCell ref="W3:Z3"/>
    <mergeCell ref="Y4:Z4"/>
    <mergeCell ref="S3:V3"/>
    <mergeCell ref="A56:B56"/>
    <mergeCell ref="A7:AE7"/>
    <mergeCell ref="A14:AE14"/>
    <mergeCell ref="A21:AE21"/>
    <mergeCell ref="A28:AE28"/>
    <mergeCell ref="A35:AE35"/>
    <mergeCell ref="A42:AE42"/>
    <mergeCell ref="A27:B27"/>
    <mergeCell ref="A1:I1"/>
    <mergeCell ref="G3:N4"/>
    <mergeCell ref="O3:R3"/>
    <mergeCell ref="J99:N99"/>
    <mergeCell ref="A34:B34"/>
    <mergeCell ref="A2:B2"/>
    <mergeCell ref="A20:B20"/>
    <mergeCell ref="A13:B13"/>
    <mergeCell ref="A41:B41"/>
    <mergeCell ref="E96:F96"/>
    <mergeCell ref="A48:B48"/>
    <mergeCell ref="A50:AE50"/>
    <mergeCell ref="A63:B63"/>
    <mergeCell ref="A94:AE94"/>
    <mergeCell ref="A49:AE49"/>
    <mergeCell ref="A57:AE57"/>
    <mergeCell ref="O98:P98"/>
    <mergeCell ref="A97:N97"/>
    <mergeCell ref="U103:AE104"/>
    <mergeCell ref="A101:AE102"/>
    <mergeCell ref="A96:B96"/>
    <mergeCell ref="Y98:Z98"/>
    <mergeCell ref="W98:X98"/>
    <mergeCell ref="U98:V98"/>
    <mergeCell ref="S98:T98"/>
    <mergeCell ref="A103:T104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57"/>
  <sheetViews>
    <sheetView view="pageBreakPreview" topLeftCell="A88" zoomScaleNormal="100" zoomScaleSheetLayoutView="100" workbookViewId="0">
      <selection activeCell="H101" sqref="H101:I101"/>
    </sheetView>
  </sheetViews>
  <sheetFormatPr defaultRowHeight="15"/>
  <cols>
    <col min="1" max="1" width="6.7109375" style="1" customWidth="1"/>
    <col min="2" max="2" width="69" style="2" customWidth="1"/>
    <col min="3" max="3" width="12.42578125" style="3" customWidth="1"/>
    <col min="4" max="4" width="3.85546875" style="2" customWidth="1"/>
    <col min="5" max="5" width="5.28515625" style="153" customWidth="1"/>
    <col min="6" max="6" width="8.7109375" style="153" customWidth="1"/>
    <col min="7" max="7" width="6.7109375" style="153" customWidth="1"/>
    <col min="8" max="8" width="13.42578125" style="153" customWidth="1"/>
    <col min="9" max="9" width="7.5703125" style="153" customWidth="1"/>
    <col min="10" max="24" width="3.7109375" style="153" customWidth="1"/>
    <col min="25" max="25" width="3.7109375" style="2" customWidth="1"/>
    <col min="26" max="27" width="9.140625" style="2"/>
    <col min="28" max="28" width="13" style="2" customWidth="1"/>
    <col min="29" max="29" width="6" style="2" customWidth="1"/>
    <col min="30" max="16384" width="9.140625" style="2"/>
  </cols>
  <sheetData>
    <row r="1" spans="1:29" ht="15.75">
      <c r="A1" s="274" t="s">
        <v>59</v>
      </c>
      <c r="B1" s="275"/>
      <c r="C1" s="275"/>
      <c r="D1" s="275"/>
      <c r="E1" s="275"/>
      <c r="F1" s="275"/>
      <c r="G1" s="275"/>
    </row>
    <row r="2" spans="1:29" ht="20.100000000000001" customHeight="1" thickBot="1">
      <c r="A2" s="288" t="s">
        <v>1</v>
      </c>
      <c r="B2" s="289"/>
      <c r="C2" s="74"/>
      <c r="O2" s="157"/>
      <c r="Q2" s="157"/>
      <c r="S2" s="157"/>
      <c r="U2" s="157"/>
      <c r="W2" s="157"/>
      <c r="Y2" s="75"/>
    </row>
    <row r="3" spans="1:29" ht="12.95" customHeight="1" thickTop="1">
      <c r="E3" s="302" t="s">
        <v>6</v>
      </c>
      <c r="F3" s="303"/>
      <c r="G3" s="303"/>
      <c r="H3" s="303"/>
      <c r="I3" s="30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16.5" customHeight="1" thickBot="1">
      <c r="E4" s="305"/>
      <c r="F4" s="306"/>
      <c r="G4" s="306"/>
      <c r="H4" s="306"/>
      <c r="I4" s="30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s="76" customFormat="1" ht="182.25" customHeight="1" thickTop="1" thickBot="1">
      <c r="A5" s="7" t="s">
        <v>13</v>
      </c>
      <c r="B5" s="8" t="s">
        <v>14</v>
      </c>
      <c r="C5" s="9" t="s">
        <v>15</v>
      </c>
      <c r="D5" s="93" t="s">
        <v>16</v>
      </c>
      <c r="E5" s="140" t="s">
        <v>29</v>
      </c>
      <c r="F5" s="140" t="s">
        <v>60</v>
      </c>
      <c r="G5" s="140" t="s">
        <v>31</v>
      </c>
      <c r="H5" s="140" t="s">
        <v>32</v>
      </c>
      <c r="I5" s="140" t="s">
        <v>33</v>
      </c>
    </row>
    <row r="6" spans="1:29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29" s="77" customFormat="1" ht="17.100000000000001" customHeight="1" thickTop="1" thickBot="1">
      <c r="A7" s="299" t="s">
        <v>34</v>
      </c>
      <c r="B7" s="300"/>
      <c r="C7" s="300"/>
      <c r="D7" s="300"/>
      <c r="E7" s="300"/>
      <c r="F7" s="300"/>
      <c r="G7" s="300"/>
      <c r="H7" s="300"/>
      <c r="I7" s="301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</row>
    <row r="8" spans="1:29" ht="17.100000000000001" customHeight="1" thickTop="1">
      <c r="A8" s="10"/>
      <c r="B8" s="89"/>
      <c r="C8" s="56"/>
      <c r="D8" s="10"/>
      <c r="E8" s="107"/>
      <c r="F8" s="107"/>
      <c r="G8" s="107"/>
      <c r="H8" s="107"/>
      <c r="I8" s="10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7.100000000000001" customHeight="1">
      <c r="A9" s="11"/>
      <c r="B9" s="12"/>
      <c r="C9" s="13"/>
      <c r="D9" s="11"/>
      <c r="E9" s="103"/>
      <c r="F9" s="103"/>
      <c r="G9" s="103"/>
      <c r="H9" s="103"/>
      <c r="I9" s="10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7.100000000000001" customHeight="1">
      <c r="A10" s="11"/>
      <c r="B10" s="22"/>
      <c r="C10" s="23"/>
      <c r="D10" s="24"/>
      <c r="E10" s="103"/>
      <c r="F10" s="103"/>
      <c r="G10" s="103"/>
      <c r="H10" s="103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9" ht="17.100000000000001" customHeight="1">
      <c r="A11" s="11"/>
      <c r="B11" s="22"/>
      <c r="C11" s="23"/>
      <c r="D11" s="24"/>
      <c r="E11" s="103"/>
      <c r="F11" s="103"/>
      <c r="G11" s="103"/>
      <c r="H11" s="103"/>
      <c r="I11" s="1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9" ht="17.100000000000001" customHeight="1" thickBot="1">
      <c r="A12" s="11"/>
      <c r="B12" s="22"/>
      <c r="C12" s="23"/>
      <c r="D12" s="24"/>
      <c r="E12" s="104"/>
      <c r="F12" s="104"/>
      <c r="G12" s="104"/>
      <c r="H12" s="104"/>
      <c r="I12" s="10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9" s="77" customFormat="1" ht="17.100000000000001" customHeight="1" thickTop="1" thickBot="1">
      <c r="A13" s="290" t="s">
        <v>19</v>
      </c>
      <c r="B13" s="291"/>
      <c r="C13" s="31"/>
      <c r="D13" s="32">
        <f t="shared" ref="D13:I13" si="0">SUM(D8:D12)</f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29" ht="17.100000000000001" customHeight="1" thickTop="1" thickBot="1">
      <c r="A14" s="299" t="s">
        <v>35</v>
      </c>
      <c r="B14" s="300"/>
      <c r="C14" s="300"/>
      <c r="D14" s="300"/>
      <c r="E14" s="300"/>
      <c r="F14" s="300"/>
      <c r="G14" s="300"/>
      <c r="H14" s="300"/>
      <c r="I14" s="301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ht="17.100000000000001" customHeight="1" thickTop="1">
      <c r="A15" s="10"/>
      <c r="B15" s="108"/>
      <c r="C15" s="56"/>
      <c r="D15" s="10"/>
      <c r="E15" s="78"/>
      <c r="F15" s="109"/>
      <c r="G15" s="107"/>
      <c r="H15" s="107"/>
      <c r="I15" s="10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9" ht="17.100000000000001" customHeight="1">
      <c r="A16" s="11"/>
      <c r="B16" s="45"/>
      <c r="C16" s="13"/>
      <c r="D16" s="11"/>
      <c r="E16" s="79"/>
      <c r="F16" s="102"/>
      <c r="G16" s="103"/>
      <c r="H16" s="103"/>
      <c r="I16" s="10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36" ht="17.100000000000001" customHeight="1">
      <c r="A17" s="11"/>
      <c r="B17" s="45"/>
      <c r="C17" s="13"/>
      <c r="D17" s="11"/>
      <c r="E17" s="79"/>
      <c r="F17" s="102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36" ht="17.100000000000001" customHeight="1">
      <c r="A18" s="11"/>
      <c r="B18" s="45"/>
      <c r="C18" s="13"/>
      <c r="D18" s="11"/>
      <c r="E18" s="79"/>
      <c r="F18" s="102"/>
      <c r="G18" s="103"/>
      <c r="H18" s="103"/>
      <c r="I18" s="10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36" ht="17.100000000000001" customHeight="1" thickBot="1">
      <c r="A19" s="46"/>
      <c r="B19" s="47"/>
      <c r="C19" s="48"/>
      <c r="D19" s="46"/>
      <c r="E19" s="80"/>
      <c r="F19" s="114"/>
      <c r="G19" s="104"/>
      <c r="H19" s="104"/>
      <c r="I19" s="10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6" s="77" customFormat="1" ht="17.100000000000001" customHeight="1" thickTop="1" thickBot="1">
      <c r="A20" s="290" t="s">
        <v>19</v>
      </c>
      <c r="B20" s="291"/>
      <c r="C20" s="53"/>
      <c r="D20" s="54">
        <f t="shared" ref="D20:I20" si="1">SUM(D15:D19)</f>
        <v>0</v>
      </c>
      <c r="E20" s="32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</row>
    <row r="21" spans="1:36" ht="17.100000000000001" customHeight="1" thickTop="1" thickBot="1">
      <c r="A21" s="299" t="s">
        <v>36</v>
      </c>
      <c r="B21" s="300"/>
      <c r="C21" s="300"/>
      <c r="D21" s="300"/>
      <c r="E21" s="300"/>
      <c r="F21" s="300"/>
      <c r="G21" s="300"/>
      <c r="H21" s="300"/>
      <c r="I21" s="301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E21" s="77"/>
      <c r="AF21" s="77"/>
      <c r="AG21" s="77"/>
      <c r="AH21" s="77"/>
      <c r="AI21" s="77"/>
      <c r="AJ21" s="77"/>
    </row>
    <row r="22" spans="1:36" ht="17.100000000000001" customHeight="1" thickTop="1">
      <c r="A22" s="10"/>
      <c r="B22" s="115"/>
      <c r="C22" s="56"/>
      <c r="D22" s="10"/>
      <c r="E22" s="119"/>
      <c r="F22" s="107"/>
      <c r="G22" s="107"/>
      <c r="H22" s="107"/>
      <c r="I22" s="10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6" ht="17.100000000000001" customHeight="1">
      <c r="A23" s="11"/>
      <c r="B23" s="62"/>
      <c r="C23" s="13"/>
      <c r="D23" s="11"/>
      <c r="E23" s="120"/>
      <c r="F23" s="103"/>
      <c r="G23" s="103"/>
      <c r="H23" s="103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6" ht="17.100000000000001" customHeight="1">
      <c r="A24" s="11"/>
      <c r="B24" s="62"/>
      <c r="C24" s="13"/>
      <c r="D24" s="11"/>
      <c r="E24" s="120"/>
      <c r="F24" s="103"/>
      <c r="G24" s="103"/>
      <c r="H24" s="103"/>
      <c r="I24" s="10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6" ht="17.100000000000001" customHeight="1">
      <c r="A25" s="11"/>
      <c r="B25" s="62"/>
      <c r="C25" s="13"/>
      <c r="D25" s="11"/>
      <c r="E25" s="120"/>
      <c r="F25" s="103"/>
      <c r="G25" s="103"/>
      <c r="H25" s="103"/>
      <c r="I25" s="10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36" ht="17.100000000000001" customHeight="1" thickBot="1">
      <c r="A26" s="11"/>
      <c r="B26" s="62"/>
      <c r="C26" s="13"/>
      <c r="D26" s="11"/>
      <c r="E26" s="121"/>
      <c r="F26" s="104"/>
      <c r="G26" s="104"/>
      <c r="H26" s="104"/>
      <c r="I26" s="10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36" s="77" customFormat="1" ht="17.100000000000001" customHeight="1" thickTop="1" thickBot="1">
      <c r="A27" s="290" t="s">
        <v>19</v>
      </c>
      <c r="B27" s="291"/>
      <c r="C27" s="31"/>
      <c r="D27" s="32">
        <f t="shared" ref="D27:I27" si="2">SUM(D22:D26)</f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  <c r="H27" s="36">
        <f t="shared" si="2"/>
        <v>0</v>
      </c>
      <c r="I27" s="36">
        <f t="shared" si="2"/>
        <v>0</v>
      </c>
    </row>
    <row r="28" spans="1:36" ht="17.100000000000001" customHeight="1" thickTop="1" thickBot="1">
      <c r="A28" s="299" t="s">
        <v>37</v>
      </c>
      <c r="B28" s="300"/>
      <c r="C28" s="300"/>
      <c r="D28" s="300"/>
      <c r="E28" s="300"/>
      <c r="F28" s="300"/>
      <c r="G28" s="300"/>
      <c r="H28" s="300"/>
      <c r="I28" s="301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36" ht="17.100000000000001" customHeight="1" thickTop="1">
      <c r="A29" s="39"/>
      <c r="B29" s="122"/>
      <c r="C29" s="38"/>
      <c r="D29" s="39"/>
      <c r="E29" s="123"/>
      <c r="F29" s="107"/>
      <c r="G29" s="107"/>
      <c r="H29" s="107"/>
      <c r="I29" s="10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36" ht="17.100000000000001" customHeight="1">
      <c r="A30" s="11"/>
      <c r="B30" s="12"/>
      <c r="C30" s="13"/>
      <c r="D30" s="11"/>
      <c r="E30" s="120"/>
      <c r="F30" s="103"/>
      <c r="G30" s="103"/>
      <c r="H30" s="103"/>
      <c r="I30" s="10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36" ht="17.100000000000001" customHeight="1">
      <c r="A31" s="11"/>
      <c r="B31" s="12"/>
      <c r="C31" s="13"/>
      <c r="D31" s="11"/>
      <c r="E31" s="120"/>
      <c r="F31" s="103"/>
      <c r="G31" s="103"/>
      <c r="H31" s="103"/>
      <c r="I31" s="10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6" ht="17.100000000000001" customHeight="1">
      <c r="A32" s="11"/>
      <c r="B32" s="12"/>
      <c r="C32" s="13"/>
      <c r="D32" s="11"/>
      <c r="E32" s="120"/>
      <c r="F32" s="103"/>
      <c r="G32" s="103"/>
      <c r="H32" s="103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9" ht="17.100000000000001" customHeight="1" thickBot="1">
      <c r="A33" s="68"/>
      <c r="B33" s="12"/>
      <c r="C33" s="13"/>
      <c r="D33" s="11"/>
      <c r="E33" s="121"/>
      <c r="F33" s="124"/>
      <c r="G33" s="124"/>
      <c r="H33" s="124"/>
      <c r="I33" s="1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9" s="77" customFormat="1" ht="17.100000000000001" customHeight="1" thickTop="1" thickBot="1">
      <c r="A34" s="286" t="s">
        <v>19</v>
      </c>
      <c r="B34" s="287"/>
      <c r="C34" s="81"/>
      <c r="D34" s="82">
        <f t="shared" ref="D34:I34" si="3">SUM(D29:D33)</f>
        <v>0</v>
      </c>
      <c r="E34" s="86">
        <f t="shared" si="3"/>
        <v>0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</row>
    <row r="35" spans="1:29" ht="17.100000000000001" customHeight="1" thickTop="1" thickBot="1">
      <c r="A35" s="299" t="s">
        <v>38</v>
      </c>
      <c r="B35" s="300"/>
      <c r="C35" s="300"/>
      <c r="D35" s="300"/>
      <c r="E35" s="300"/>
      <c r="F35" s="300"/>
      <c r="G35" s="300"/>
      <c r="H35" s="300"/>
      <c r="I35" s="301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</row>
    <row r="36" spans="1:29" ht="17.100000000000001" customHeight="1" thickTop="1">
      <c r="A36" s="39"/>
      <c r="B36" s="122"/>
      <c r="C36" s="38"/>
      <c r="D36" s="39"/>
      <c r="E36" s="123"/>
      <c r="F36" s="107"/>
      <c r="G36" s="107"/>
      <c r="H36" s="107"/>
      <c r="I36" s="10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9" ht="17.100000000000001" customHeight="1">
      <c r="A37" s="11"/>
      <c r="B37" s="12"/>
      <c r="C37" s="13"/>
      <c r="D37" s="11"/>
      <c r="E37" s="120"/>
      <c r="F37" s="103"/>
      <c r="G37" s="103"/>
      <c r="H37" s="103"/>
      <c r="I37" s="10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9" ht="17.100000000000001" customHeight="1">
      <c r="A38" s="11"/>
      <c r="B38" s="12"/>
      <c r="C38" s="13"/>
      <c r="D38" s="11"/>
      <c r="E38" s="120"/>
      <c r="F38" s="103"/>
      <c r="G38" s="103"/>
      <c r="H38" s="103"/>
      <c r="I38" s="10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 ht="17.100000000000001" customHeight="1">
      <c r="A39" s="11"/>
      <c r="B39" s="12"/>
      <c r="C39" s="13"/>
      <c r="D39" s="11"/>
      <c r="E39" s="120"/>
      <c r="F39" s="103"/>
      <c r="G39" s="103"/>
      <c r="H39" s="103"/>
      <c r="I39" s="10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9" ht="17.100000000000001" customHeight="1" thickBot="1">
      <c r="A40" s="46"/>
      <c r="B40" s="12"/>
      <c r="C40" s="13"/>
      <c r="D40" s="11"/>
      <c r="E40" s="121"/>
      <c r="F40" s="104"/>
      <c r="G40" s="104"/>
      <c r="H40" s="104"/>
      <c r="I40" s="10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9" s="77" customFormat="1" ht="17.100000000000001" customHeight="1" thickTop="1" thickBot="1">
      <c r="A41" s="292" t="s">
        <v>19</v>
      </c>
      <c r="B41" s="287"/>
      <c r="C41" s="81"/>
      <c r="D41" s="82">
        <f t="shared" ref="D41:I41" si="4">SUM(D36:D40)</f>
        <v>0</v>
      </c>
      <c r="E41" s="86">
        <f t="shared" si="4"/>
        <v>0</v>
      </c>
      <c r="F41" s="86">
        <f t="shared" si="4"/>
        <v>0</v>
      </c>
      <c r="G41" s="86">
        <f t="shared" si="4"/>
        <v>0</v>
      </c>
      <c r="H41" s="86">
        <f t="shared" si="4"/>
        <v>0</v>
      </c>
      <c r="I41" s="86">
        <f t="shared" si="4"/>
        <v>0</v>
      </c>
    </row>
    <row r="42" spans="1:29" s="77" customFormat="1" ht="17.100000000000001" customHeight="1" thickTop="1" thickBot="1">
      <c r="A42" s="299" t="s">
        <v>39</v>
      </c>
      <c r="B42" s="300"/>
      <c r="C42" s="300"/>
      <c r="D42" s="300"/>
      <c r="E42" s="300"/>
      <c r="F42" s="300"/>
      <c r="G42" s="300"/>
      <c r="H42" s="300"/>
      <c r="I42" s="301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</row>
    <row r="43" spans="1:29" ht="17.100000000000001" customHeight="1" thickTop="1">
      <c r="A43" s="39"/>
      <c r="B43" s="122"/>
      <c r="C43" s="38"/>
      <c r="D43" s="39"/>
      <c r="E43" s="123"/>
      <c r="F43" s="107"/>
      <c r="G43" s="107"/>
      <c r="H43" s="107"/>
      <c r="I43" s="10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9" ht="17.100000000000001" customHeight="1">
      <c r="A44" s="11"/>
      <c r="B44" s="12"/>
      <c r="C44" s="13"/>
      <c r="D44" s="11"/>
      <c r="E44" s="120"/>
      <c r="F44" s="103"/>
      <c r="G44" s="103"/>
      <c r="H44" s="103"/>
      <c r="I44" s="10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9" ht="17.100000000000001" customHeight="1">
      <c r="A45" s="11"/>
      <c r="B45" s="12"/>
      <c r="C45" s="13"/>
      <c r="D45" s="11"/>
      <c r="E45" s="120"/>
      <c r="F45" s="103"/>
      <c r="G45" s="103"/>
      <c r="H45" s="103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9" ht="17.100000000000001" customHeight="1">
      <c r="A46" s="11"/>
      <c r="B46" s="12"/>
      <c r="C46" s="13"/>
      <c r="D46" s="11"/>
      <c r="E46" s="120"/>
      <c r="F46" s="103"/>
      <c r="G46" s="103"/>
      <c r="H46" s="103"/>
      <c r="I46" s="10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9" ht="17.100000000000001" customHeight="1" thickBot="1">
      <c r="A47" s="24"/>
      <c r="B47" s="22"/>
      <c r="C47" s="23"/>
      <c r="D47" s="24"/>
      <c r="E47" s="121"/>
      <c r="F47" s="104"/>
      <c r="G47" s="104"/>
      <c r="H47" s="104"/>
      <c r="I47" s="10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9" s="77" customFormat="1" ht="17.100000000000001" customHeight="1" thickTop="1" thickBot="1">
      <c r="A48" s="290" t="s">
        <v>19</v>
      </c>
      <c r="B48" s="291"/>
      <c r="C48" s="31"/>
      <c r="D48" s="32">
        <f t="shared" ref="D48:I48" si="5">SUM(D43:D47)</f>
        <v>0</v>
      </c>
      <c r="E48" s="36">
        <f t="shared" si="5"/>
        <v>0</v>
      </c>
      <c r="F48" s="36">
        <f t="shared" si="5"/>
        <v>0</v>
      </c>
      <c r="G48" s="36">
        <f t="shared" si="5"/>
        <v>0</v>
      </c>
      <c r="H48" s="36">
        <f t="shared" si="5"/>
        <v>0</v>
      </c>
      <c r="I48" s="36">
        <f t="shared" si="5"/>
        <v>0</v>
      </c>
    </row>
    <row r="49" spans="1:29" ht="17.100000000000001" customHeight="1" thickTop="1">
      <c r="A49" s="309" t="s">
        <v>40</v>
      </c>
      <c r="B49" s="310"/>
      <c r="C49" s="310"/>
      <c r="D49" s="310"/>
      <c r="E49" s="310"/>
      <c r="F49" s="310"/>
      <c r="G49" s="310"/>
      <c r="H49" s="310"/>
      <c r="I49" s="311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</row>
    <row r="50" spans="1:29" ht="17.100000000000001" customHeight="1" thickBot="1">
      <c r="A50" s="313" t="s">
        <v>41</v>
      </c>
      <c r="B50" s="314"/>
      <c r="C50" s="314"/>
      <c r="D50" s="314"/>
      <c r="E50" s="314"/>
      <c r="F50" s="314"/>
      <c r="G50" s="314"/>
      <c r="H50" s="314"/>
      <c r="I50" s="315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1:29" ht="17.100000000000001" customHeight="1" thickTop="1">
      <c r="A51" s="10"/>
      <c r="B51" s="89"/>
      <c r="C51" s="56"/>
      <c r="D51" s="10"/>
      <c r="E51" s="119"/>
      <c r="F51" s="107"/>
      <c r="G51" s="107"/>
      <c r="H51" s="107"/>
      <c r="I51" s="10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9" ht="17.100000000000001" customHeight="1">
      <c r="A52" s="11"/>
      <c r="B52" s="12"/>
      <c r="C52" s="13"/>
      <c r="D52" s="11"/>
      <c r="E52" s="120"/>
      <c r="F52" s="103"/>
      <c r="G52" s="103"/>
      <c r="H52" s="103"/>
      <c r="I52" s="10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9" ht="17.100000000000001" customHeight="1">
      <c r="A53" s="11"/>
      <c r="B53" s="12"/>
      <c r="C53" s="13"/>
      <c r="D53" s="11"/>
      <c r="E53" s="120"/>
      <c r="F53" s="103"/>
      <c r="G53" s="103"/>
      <c r="H53" s="103"/>
      <c r="I53" s="10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9" ht="17.100000000000001" customHeight="1">
      <c r="A54" s="11"/>
      <c r="B54" s="12"/>
      <c r="C54" s="13"/>
      <c r="D54" s="11"/>
      <c r="E54" s="120"/>
      <c r="F54" s="103"/>
      <c r="G54" s="103"/>
      <c r="H54" s="103"/>
      <c r="I54" s="10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9" ht="17.100000000000001" customHeight="1" thickBot="1">
      <c r="A55" s="46"/>
      <c r="B55" s="12"/>
      <c r="C55" s="13"/>
      <c r="D55" s="11"/>
      <c r="E55" s="121"/>
      <c r="F55" s="104"/>
      <c r="G55" s="104"/>
      <c r="H55" s="104"/>
      <c r="I55" s="10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9" s="77" customFormat="1" ht="17.100000000000001" customHeight="1" thickTop="1" thickBot="1">
      <c r="A56" s="298" t="s">
        <v>19</v>
      </c>
      <c r="B56" s="291"/>
      <c r="C56" s="31"/>
      <c r="D56" s="32">
        <f t="shared" ref="D56:I56" si="6">SUM(D51:D55)</f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</row>
    <row r="57" spans="1:29" ht="17.100000000000001" customHeight="1" thickTop="1" thickBot="1">
      <c r="A57" s="299" t="s">
        <v>42</v>
      </c>
      <c r="B57" s="300"/>
      <c r="C57" s="300"/>
      <c r="D57" s="300"/>
      <c r="E57" s="300"/>
      <c r="F57" s="300"/>
      <c r="G57" s="300"/>
      <c r="H57" s="300"/>
      <c r="I57" s="301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ht="17.100000000000001" customHeight="1" thickTop="1">
      <c r="A58" s="10"/>
      <c r="B58" s="89"/>
      <c r="C58" s="56"/>
      <c r="D58" s="10"/>
      <c r="E58" s="119"/>
      <c r="F58" s="107"/>
      <c r="G58" s="107"/>
      <c r="H58" s="107"/>
      <c r="I58" s="10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9" ht="17.100000000000001" customHeight="1">
      <c r="A59" s="11"/>
      <c r="B59" s="12"/>
      <c r="C59" s="13"/>
      <c r="D59" s="11"/>
      <c r="E59" s="120"/>
      <c r="F59" s="103"/>
      <c r="G59" s="103"/>
      <c r="H59" s="103"/>
      <c r="I59" s="10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9" ht="17.100000000000001" customHeight="1">
      <c r="A60" s="11"/>
      <c r="B60" s="12"/>
      <c r="C60" s="13"/>
      <c r="D60" s="11"/>
      <c r="E60" s="120"/>
      <c r="F60" s="103"/>
      <c r="G60" s="103"/>
      <c r="H60" s="103"/>
      <c r="I60" s="10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9" ht="17.100000000000001" customHeight="1">
      <c r="A61" s="11"/>
      <c r="B61" s="12"/>
      <c r="C61" s="13"/>
      <c r="D61" s="11"/>
      <c r="E61" s="120"/>
      <c r="F61" s="103"/>
      <c r="G61" s="103"/>
      <c r="H61" s="103"/>
      <c r="I61" s="10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9" ht="17.100000000000001" customHeight="1" thickBot="1">
      <c r="A62" s="46"/>
      <c r="B62" s="12"/>
      <c r="C62" s="13"/>
      <c r="D62" s="11"/>
      <c r="E62" s="121"/>
      <c r="F62" s="104"/>
      <c r="G62" s="104"/>
      <c r="H62" s="104"/>
      <c r="I62" s="10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9" s="77" customFormat="1" ht="17.100000000000001" customHeight="1" thickTop="1" thickBot="1">
      <c r="A63" s="298" t="s">
        <v>19</v>
      </c>
      <c r="B63" s="291"/>
      <c r="C63" s="31"/>
      <c r="D63" s="32">
        <f t="shared" ref="D63:I63" si="7">SUM(D58:D62)</f>
        <v>0</v>
      </c>
      <c r="E63" s="36">
        <f t="shared" si="7"/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 t="shared" si="7"/>
        <v>0</v>
      </c>
    </row>
    <row r="64" spans="1:29" ht="17.100000000000001" customHeight="1" thickTop="1">
      <c r="A64" s="309" t="s">
        <v>43</v>
      </c>
      <c r="B64" s="310"/>
      <c r="C64" s="310"/>
      <c r="D64" s="310"/>
      <c r="E64" s="310"/>
      <c r="F64" s="310"/>
      <c r="G64" s="310"/>
      <c r="H64" s="310"/>
      <c r="I64" s="311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</row>
    <row r="65" spans="1:29" ht="17.100000000000001" customHeight="1" thickBot="1">
      <c r="A65" s="313" t="s">
        <v>41</v>
      </c>
      <c r="B65" s="314"/>
      <c r="C65" s="314"/>
      <c r="D65" s="314"/>
      <c r="E65" s="314"/>
      <c r="F65" s="314"/>
      <c r="G65" s="314"/>
      <c r="H65" s="314"/>
      <c r="I65" s="315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</row>
    <row r="66" spans="1:29" ht="17.100000000000001" customHeight="1" thickTop="1">
      <c r="A66" s="39"/>
      <c r="B66" s="122"/>
      <c r="C66" s="38"/>
      <c r="D66" s="39"/>
      <c r="E66" s="123"/>
      <c r="F66" s="107"/>
      <c r="G66" s="107"/>
      <c r="H66" s="107"/>
      <c r="I66" s="10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9" ht="17.100000000000001" customHeight="1">
      <c r="A67" s="11"/>
      <c r="B67" s="12"/>
      <c r="C67" s="13"/>
      <c r="D67" s="11"/>
      <c r="E67" s="120"/>
      <c r="F67" s="103"/>
      <c r="G67" s="103"/>
      <c r="H67" s="103"/>
      <c r="I67" s="10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9" ht="17.100000000000001" customHeight="1">
      <c r="A68" s="11"/>
      <c r="B68" s="12"/>
      <c r="C68" s="13"/>
      <c r="D68" s="11"/>
      <c r="E68" s="120"/>
      <c r="F68" s="103"/>
      <c r="G68" s="103"/>
      <c r="H68" s="103"/>
      <c r="I68" s="10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9" ht="17.100000000000001" customHeight="1">
      <c r="A69" s="11"/>
      <c r="B69" s="12"/>
      <c r="C69" s="13"/>
      <c r="D69" s="11"/>
      <c r="E69" s="120"/>
      <c r="F69" s="103"/>
      <c r="G69" s="103"/>
      <c r="H69" s="103"/>
      <c r="I69" s="10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9" ht="17.100000000000001" customHeight="1" thickBot="1">
      <c r="A70" s="46"/>
      <c r="B70" s="12"/>
      <c r="C70" s="13"/>
      <c r="D70" s="11"/>
      <c r="E70" s="121"/>
      <c r="F70" s="104"/>
      <c r="G70" s="104"/>
      <c r="H70" s="104"/>
      <c r="I70" s="10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9" s="77" customFormat="1" ht="17.100000000000001" customHeight="1" thickTop="1" thickBot="1">
      <c r="A71" s="298" t="s">
        <v>19</v>
      </c>
      <c r="B71" s="291"/>
      <c r="C71" s="31"/>
      <c r="D71" s="32">
        <f t="shared" ref="D71:I71" si="8">SUM(D66:D70)</f>
        <v>0</v>
      </c>
      <c r="E71" s="36">
        <f t="shared" si="8"/>
        <v>0</v>
      </c>
      <c r="F71" s="36">
        <f t="shared" si="8"/>
        <v>0</v>
      </c>
      <c r="G71" s="36">
        <f t="shared" si="8"/>
        <v>0</v>
      </c>
      <c r="H71" s="36">
        <f t="shared" si="8"/>
        <v>0</v>
      </c>
      <c r="I71" s="36">
        <f t="shared" si="8"/>
        <v>0</v>
      </c>
    </row>
    <row r="72" spans="1:29" ht="17.100000000000001" customHeight="1" thickTop="1" thickBot="1">
      <c r="A72" s="299" t="s">
        <v>44</v>
      </c>
      <c r="B72" s="300"/>
      <c r="C72" s="300"/>
      <c r="D72" s="300"/>
      <c r="E72" s="300"/>
      <c r="F72" s="300"/>
      <c r="G72" s="300"/>
      <c r="H72" s="300"/>
      <c r="I72" s="301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</row>
    <row r="73" spans="1:29" ht="17.100000000000001" customHeight="1" thickTop="1">
      <c r="A73" s="39"/>
      <c r="B73" s="122"/>
      <c r="C73" s="38"/>
      <c r="D73" s="39"/>
      <c r="E73" s="123"/>
      <c r="F73" s="107"/>
      <c r="G73" s="107"/>
      <c r="H73" s="107"/>
      <c r="I73" s="10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9" ht="17.100000000000001" customHeight="1">
      <c r="A74" s="11"/>
      <c r="B74" s="12"/>
      <c r="C74" s="13"/>
      <c r="D74" s="11"/>
      <c r="E74" s="120"/>
      <c r="F74" s="103"/>
      <c r="G74" s="103"/>
      <c r="H74" s="103"/>
      <c r="I74" s="10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9" ht="17.100000000000001" customHeight="1">
      <c r="A75" s="11"/>
      <c r="B75" s="12"/>
      <c r="C75" s="13"/>
      <c r="D75" s="11"/>
      <c r="E75" s="120"/>
      <c r="F75" s="103"/>
      <c r="G75" s="103"/>
      <c r="H75" s="103"/>
      <c r="I75" s="10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9" ht="17.100000000000001" customHeight="1">
      <c r="A76" s="11"/>
      <c r="B76" s="12"/>
      <c r="C76" s="13"/>
      <c r="D76" s="11"/>
      <c r="E76" s="120"/>
      <c r="F76" s="103"/>
      <c r="G76" s="103"/>
      <c r="H76" s="103"/>
      <c r="I76" s="10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9" ht="17.100000000000001" customHeight="1" thickBot="1">
      <c r="A77" s="46"/>
      <c r="B77" s="12"/>
      <c r="C77" s="13"/>
      <c r="D77" s="11"/>
      <c r="E77" s="121"/>
      <c r="F77" s="104"/>
      <c r="G77" s="104"/>
      <c r="H77" s="104"/>
      <c r="I77" s="10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9" s="77" customFormat="1" ht="17.100000000000001" customHeight="1" thickTop="1" thickBot="1">
      <c r="A78" s="292" t="s">
        <v>19</v>
      </c>
      <c r="B78" s="287"/>
      <c r="C78" s="81"/>
      <c r="D78" s="82">
        <f>SUM(D73:D77)</f>
        <v>0</v>
      </c>
      <c r="E78" s="141"/>
      <c r="F78" s="142"/>
      <c r="G78" s="142"/>
      <c r="H78" s="142"/>
      <c r="I78" s="142"/>
    </row>
    <row r="79" spans="1:29" ht="17.100000000000001" customHeight="1" thickTop="1">
      <c r="A79" s="309" t="s">
        <v>45</v>
      </c>
      <c r="B79" s="310"/>
      <c r="C79" s="310"/>
      <c r="D79" s="310"/>
      <c r="E79" s="310"/>
      <c r="F79" s="310"/>
      <c r="G79" s="310"/>
      <c r="H79" s="310"/>
      <c r="I79" s="311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</row>
    <row r="80" spans="1:29" ht="17.100000000000001" customHeight="1" thickBot="1">
      <c r="A80" s="313" t="s">
        <v>46</v>
      </c>
      <c r="B80" s="314"/>
      <c r="C80" s="314"/>
      <c r="D80" s="314"/>
      <c r="E80" s="314"/>
      <c r="F80" s="314"/>
      <c r="G80" s="314"/>
      <c r="H80" s="314"/>
      <c r="I80" s="315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</row>
    <row r="81" spans="1:29" ht="17.100000000000001" customHeight="1" thickTop="1">
      <c r="A81" s="39"/>
      <c r="B81" s="122"/>
      <c r="C81" s="38"/>
      <c r="D81" s="39"/>
      <c r="E81" s="123"/>
      <c r="F81" s="107"/>
      <c r="G81" s="107"/>
      <c r="H81" s="107"/>
      <c r="I81" s="10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9" ht="17.100000000000001" customHeight="1">
      <c r="A82" s="11"/>
      <c r="B82" s="12"/>
      <c r="C82" s="13"/>
      <c r="D82" s="11"/>
      <c r="E82" s="120"/>
      <c r="F82" s="103"/>
      <c r="G82" s="103"/>
      <c r="H82" s="103"/>
      <c r="I82" s="10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9" ht="17.100000000000001" customHeight="1">
      <c r="A83" s="11"/>
      <c r="B83" s="12"/>
      <c r="C83" s="13"/>
      <c r="D83" s="11"/>
      <c r="E83" s="120"/>
      <c r="F83" s="103"/>
      <c r="G83" s="103"/>
      <c r="H83" s="103"/>
      <c r="I83" s="10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9" ht="17.100000000000001" customHeight="1">
      <c r="A84" s="11"/>
      <c r="B84" s="12"/>
      <c r="C84" s="13"/>
      <c r="D84" s="11"/>
      <c r="E84" s="120"/>
      <c r="F84" s="103"/>
      <c r="G84" s="103"/>
      <c r="H84" s="103"/>
      <c r="I84" s="10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9" ht="17.100000000000001" customHeight="1" thickBot="1">
      <c r="A85" s="46"/>
      <c r="B85" s="12"/>
      <c r="C85" s="13"/>
      <c r="D85" s="11"/>
      <c r="E85" s="121"/>
      <c r="F85" s="104"/>
      <c r="G85" s="104"/>
      <c r="H85" s="104"/>
      <c r="I85" s="10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9" s="77" customFormat="1" ht="17.100000000000001" customHeight="1" thickTop="1" thickBot="1">
      <c r="A86" s="87" t="s">
        <v>19</v>
      </c>
      <c r="B86" s="88"/>
      <c r="C86" s="31"/>
      <c r="D86" s="32">
        <f t="shared" ref="D86:I86" si="9">SUM(D81:D85)</f>
        <v>0</v>
      </c>
      <c r="E86" s="36">
        <f t="shared" si="9"/>
        <v>0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</row>
    <row r="87" spans="1:29" ht="17.100000000000001" customHeight="1" thickTop="1" thickBot="1">
      <c r="A87" s="299" t="s">
        <v>42</v>
      </c>
      <c r="B87" s="300"/>
      <c r="C87" s="300"/>
      <c r="D87" s="300"/>
      <c r="E87" s="300"/>
      <c r="F87" s="300"/>
      <c r="G87" s="300"/>
      <c r="H87" s="300"/>
      <c r="I87" s="301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</row>
    <row r="88" spans="1:29" ht="17.100000000000001" customHeight="1" thickTop="1">
      <c r="A88" s="10"/>
      <c r="B88" s="89"/>
      <c r="C88" s="56"/>
      <c r="D88" s="10"/>
      <c r="E88" s="119"/>
      <c r="F88" s="107"/>
      <c r="G88" s="107"/>
      <c r="H88" s="107"/>
      <c r="I88" s="10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9" ht="17.100000000000001" customHeight="1">
      <c r="A89" s="11"/>
      <c r="B89" s="12"/>
      <c r="C89" s="13"/>
      <c r="D89" s="11"/>
      <c r="E89" s="120"/>
      <c r="F89" s="103"/>
      <c r="G89" s="103"/>
      <c r="H89" s="103"/>
      <c r="I89" s="10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9" ht="17.100000000000001" customHeight="1">
      <c r="A90" s="11"/>
      <c r="B90" s="12"/>
      <c r="C90" s="13"/>
      <c r="D90" s="11"/>
      <c r="E90" s="120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9" ht="17.100000000000001" customHeight="1">
      <c r="A91" s="11"/>
      <c r="B91" s="12"/>
      <c r="C91" s="13"/>
      <c r="D91" s="11"/>
      <c r="E91" s="120"/>
      <c r="F91" s="103"/>
      <c r="G91" s="103"/>
      <c r="H91" s="103"/>
      <c r="I91" s="10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9" ht="17.100000000000001" customHeight="1" thickBot="1">
      <c r="A92" s="46"/>
      <c r="B92" s="12"/>
      <c r="C92" s="13"/>
      <c r="D92" s="11"/>
      <c r="E92" s="121"/>
      <c r="F92" s="104"/>
      <c r="G92" s="104"/>
      <c r="H92" s="104"/>
      <c r="I92" s="10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9" s="77" customFormat="1" ht="17.100000000000001" customHeight="1" thickTop="1" thickBot="1">
      <c r="A93" s="290" t="s">
        <v>19</v>
      </c>
      <c r="B93" s="291"/>
      <c r="C93" s="31"/>
      <c r="D93" s="32">
        <f t="shared" ref="D93:I93" si="10">SUM(D88:D92)</f>
        <v>0</v>
      </c>
      <c r="E93" s="36">
        <f t="shared" si="10"/>
        <v>0</v>
      </c>
      <c r="F93" s="36">
        <f t="shared" si="10"/>
        <v>0</v>
      </c>
      <c r="G93" s="36">
        <f t="shared" si="10"/>
        <v>0</v>
      </c>
      <c r="H93" s="36">
        <f t="shared" si="10"/>
        <v>0</v>
      </c>
      <c r="I93" s="36">
        <f t="shared" si="10"/>
        <v>0</v>
      </c>
    </row>
    <row r="94" spans="1:29" ht="17.100000000000001" customHeight="1" thickTop="1" thickBot="1">
      <c r="A94" s="299" t="s">
        <v>47</v>
      </c>
      <c r="B94" s="300"/>
      <c r="C94" s="300"/>
      <c r="D94" s="300"/>
      <c r="E94" s="300"/>
      <c r="F94" s="300"/>
      <c r="G94" s="300"/>
      <c r="H94" s="300"/>
      <c r="I94" s="301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</row>
    <row r="95" spans="1:29" ht="17.100000000000001" customHeight="1" thickTop="1" thickBot="1">
      <c r="A95" s="127"/>
      <c r="B95" s="128" t="s">
        <v>48</v>
      </c>
      <c r="C95" s="129"/>
      <c r="D95" s="68"/>
      <c r="E95" s="123"/>
      <c r="F95" s="107"/>
      <c r="G95" s="107"/>
      <c r="H95" s="107"/>
      <c r="I95" s="10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9" s="71" customFormat="1" ht="17.100000000000001" customHeight="1" thickTop="1" thickBot="1">
      <c r="A96" s="270" t="s">
        <v>49</v>
      </c>
      <c r="B96" s="271"/>
      <c r="C96" s="143"/>
      <c r="D96" s="138">
        <f t="shared" ref="D96:I96" si="11">D13+D20+D27+D34+D41+D48+D56+D63+D71+D78+D86+D93+D95</f>
        <v>0</v>
      </c>
      <c r="E96" s="138">
        <f t="shared" si="11"/>
        <v>0</v>
      </c>
      <c r="F96" s="138">
        <f t="shared" si="11"/>
        <v>0</v>
      </c>
      <c r="G96" s="138">
        <f t="shared" si="11"/>
        <v>0</v>
      </c>
      <c r="H96" s="138">
        <f t="shared" si="11"/>
        <v>0</v>
      </c>
      <c r="I96" s="138">
        <f t="shared" si="11"/>
        <v>0</v>
      </c>
    </row>
    <row r="97" spans="1:29" ht="17.100000000000001" customHeight="1" thickTop="1">
      <c r="A97" s="262"/>
      <c r="B97" s="262"/>
      <c r="C97" s="262"/>
      <c r="D97" s="262"/>
      <c r="E97" s="262"/>
      <c r="F97" s="262"/>
      <c r="G97" s="262"/>
      <c r="H97" s="262"/>
      <c r="I97" s="262"/>
      <c r="J97" s="262"/>
      <c r="K97" s="262"/>
      <c r="L97" s="262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spans="1:29" ht="48.75" customHeight="1">
      <c r="A98" s="319" t="s">
        <v>53</v>
      </c>
      <c r="B98" s="319"/>
      <c r="C98" s="319"/>
      <c r="D98" s="319"/>
      <c r="E98" s="319"/>
      <c r="F98" s="319"/>
      <c r="G98" s="319"/>
      <c r="H98" s="263">
        <f>G96</f>
        <v>0</v>
      </c>
      <c r="I98" s="263"/>
      <c r="J98" s="159"/>
      <c r="K98" s="159"/>
      <c r="L98" s="15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9" ht="31.5" customHeight="1">
      <c r="A99" s="320" t="s">
        <v>54</v>
      </c>
      <c r="B99" s="320"/>
      <c r="C99" s="320"/>
      <c r="D99" s="320"/>
      <c r="E99" s="320"/>
      <c r="F99" s="320"/>
      <c r="G99" s="320"/>
      <c r="H99" s="263"/>
      <c r="I99" s="263"/>
      <c r="J99" s="159"/>
      <c r="K99" s="159"/>
      <c r="L99" s="15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9" ht="30.75" customHeight="1">
      <c r="A100" s="320" t="s">
        <v>55</v>
      </c>
      <c r="B100" s="320"/>
      <c r="C100" s="320"/>
      <c r="D100" s="320"/>
      <c r="E100" s="320"/>
      <c r="F100" s="320"/>
      <c r="G100" s="320"/>
      <c r="H100" s="263" t="e">
        <f>(E96/D96)*100</f>
        <v>#DIV/0!</v>
      </c>
      <c r="I100" s="263"/>
      <c r="J100" s="159"/>
      <c r="K100" s="159"/>
      <c r="L100" s="15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9" ht="45.75" customHeight="1">
      <c r="A101" s="320" t="s">
        <v>61</v>
      </c>
      <c r="B101" s="320"/>
      <c r="C101" s="320"/>
      <c r="D101" s="320"/>
      <c r="E101" s="320"/>
      <c r="F101" s="320"/>
      <c r="G101" s="320"/>
      <c r="H101" s="263" t="e">
        <f>(F96/D96)*100</f>
        <v>#DIV/0!</v>
      </c>
      <c r="I101" s="263"/>
      <c r="J101" s="159"/>
      <c r="K101" s="159"/>
      <c r="L101" s="15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9" ht="51.75" customHeight="1">
      <c r="A102" s="319" t="s">
        <v>57</v>
      </c>
      <c r="B102" s="319"/>
      <c r="C102" s="319"/>
      <c r="D102" s="319"/>
      <c r="E102" s="319"/>
      <c r="F102" s="319"/>
      <c r="G102" s="319"/>
      <c r="H102" s="312" t="e">
        <f>H96*100/D96</f>
        <v>#DIV/0!</v>
      </c>
      <c r="I102" s="312"/>
      <c r="J102" s="158"/>
      <c r="K102" s="158"/>
      <c r="L102" s="15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9" ht="44.25" customHeight="1">
      <c r="A103" s="319" t="s">
        <v>58</v>
      </c>
      <c r="B103" s="319"/>
      <c r="C103" s="319"/>
      <c r="D103" s="319"/>
      <c r="E103" s="319"/>
      <c r="F103" s="319"/>
      <c r="G103" s="319"/>
      <c r="H103" s="312" t="e">
        <f>I96/D96*100</f>
        <v>#DIV/0!</v>
      </c>
      <c r="I103" s="312"/>
      <c r="J103" s="158"/>
      <c r="K103" s="158"/>
      <c r="L103" s="15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9" ht="17.100000000000001" customHeight="1">
      <c r="E104" s="155"/>
      <c r="Y104" s="145"/>
      <c r="Z104" s="145"/>
      <c r="AA104" s="145"/>
      <c r="AB104" s="145"/>
      <c r="AC104" s="145"/>
    </row>
    <row r="105" spans="1:29" ht="17.100000000000001" customHeight="1">
      <c r="E105" s="155"/>
      <c r="Y105" s="145"/>
      <c r="Z105" s="145"/>
      <c r="AA105" s="145"/>
      <c r="AB105" s="145"/>
      <c r="AC105" s="145"/>
    </row>
    <row r="106" spans="1:29" ht="17.100000000000001" customHeight="1">
      <c r="E106" s="155"/>
    </row>
    <row r="107" spans="1:29" ht="17.100000000000001" customHeight="1">
      <c r="E107" s="155"/>
    </row>
    <row r="108" spans="1:29" ht="17.100000000000001" customHeight="1">
      <c r="E108" s="155"/>
    </row>
    <row r="109" spans="1:29" ht="17.100000000000001" customHeight="1">
      <c r="E109" s="155"/>
    </row>
    <row r="110" spans="1:29" ht="17.100000000000001" customHeight="1">
      <c r="E110" s="155"/>
    </row>
    <row r="111" spans="1:29" ht="17.100000000000001" customHeight="1">
      <c r="E111" s="155"/>
    </row>
    <row r="112" spans="1:29" ht="17.100000000000001" customHeight="1">
      <c r="E112" s="155"/>
    </row>
    <row r="113" spans="5:5" ht="17.100000000000001" customHeight="1">
      <c r="E113" s="155"/>
    </row>
    <row r="114" spans="5:5" ht="17.100000000000001" customHeight="1">
      <c r="E114" s="155"/>
    </row>
    <row r="115" spans="5:5" ht="17.100000000000001" customHeight="1">
      <c r="E115" s="155"/>
    </row>
    <row r="116" spans="5:5" ht="17.100000000000001" customHeight="1">
      <c r="E116" s="155"/>
    </row>
    <row r="117" spans="5:5" ht="17.100000000000001" customHeight="1">
      <c r="E117" s="155"/>
    </row>
    <row r="118" spans="5:5" ht="17.100000000000001" customHeight="1">
      <c r="E118" s="155"/>
    </row>
    <row r="119" spans="5:5" ht="17.100000000000001" customHeight="1">
      <c r="E119" s="155"/>
    </row>
    <row r="120" spans="5:5" ht="17.100000000000001" customHeight="1">
      <c r="E120" s="155"/>
    </row>
    <row r="121" spans="5:5" ht="17.100000000000001" customHeight="1">
      <c r="E121" s="155"/>
    </row>
    <row r="122" spans="5:5" ht="17.100000000000001" customHeight="1">
      <c r="E122" s="155"/>
    </row>
    <row r="123" spans="5:5" ht="17.100000000000001" customHeight="1">
      <c r="E123" s="155"/>
    </row>
    <row r="124" spans="5:5" ht="17.100000000000001" customHeight="1">
      <c r="E124" s="155"/>
    </row>
    <row r="125" spans="5:5" ht="17.100000000000001" customHeight="1">
      <c r="E125" s="155"/>
    </row>
    <row r="126" spans="5:5" ht="17.100000000000001" customHeight="1">
      <c r="E126" s="155"/>
    </row>
    <row r="127" spans="5:5" ht="17.100000000000001" customHeight="1">
      <c r="E127" s="155"/>
    </row>
    <row r="128" spans="5:5" ht="17.100000000000001" customHeight="1">
      <c r="E128" s="155"/>
    </row>
    <row r="129" spans="5:5" ht="17.100000000000001" customHeight="1">
      <c r="E129" s="155"/>
    </row>
    <row r="130" spans="5:5" ht="17.100000000000001" customHeight="1">
      <c r="E130" s="155"/>
    </row>
    <row r="131" spans="5:5" ht="17.100000000000001" customHeight="1">
      <c r="E131" s="155"/>
    </row>
    <row r="132" spans="5:5" ht="17.100000000000001" customHeight="1">
      <c r="E132" s="155"/>
    </row>
    <row r="133" spans="5:5" ht="17.100000000000001" customHeight="1">
      <c r="E133" s="155"/>
    </row>
    <row r="134" spans="5:5" ht="17.100000000000001" customHeight="1">
      <c r="E134" s="155"/>
    </row>
    <row r="135" spans="5:5" ht="17.100000000000001" customHeight="1">
      <c r="E135" s="155"/>
    </row>
    <row r="136" spans="5:5" ht="17.100000000000001" customHeight="1">
      <c r="E136" s="155"/>
    </row>
    <row r="137" spans="5:5" ht="17.100000000000001" customHeight="1">
      <c r="E137" s="155"/>
    </row>
    <row r="138" spans="5:5" ht="17.100000000000001" customHeight="1">
      <c r="E138" s="155"/>
    </row>
    <row r="139" spans="5:5" ht="17.100000000000001" customHeight="1">
      <c r="E139" s="155"/>
    </row>
    <row r="140" spans="5:5" ht="17.100000000000001" customHeight="1">
      <c r="E140" s="155"/>
    </row>
    <row r="141" spans="5:5" ht="17.100000000000001" customHeight="1">
      <c r="E141" s="155"/>
    </row>
    <row r="142" spans="5:5" ht="17.100000000000001" customHeight="1">
      <c r="E142" s="155"/>
    </row>
    <row r="143" spans="5:5" ht="17.100000000000001" customHeight="1">
      <c r="E143" s="155"/>
    </row>
    <row r="144" spans="5:5" ht="17.100000000000001" customHeight="1">
      <c r="E144" s="155"/>
    </row>
    <row r="145" spans="5:5" ht="17.100000000000001" customHeight="1">
      <c r="E145" s="155"/>
    </row>
    <row r="146" spans="5:5" ht="17.100000000000001" customHeight="1">
      <c r="E146" s="155"/>
    </row>
    <row r="147" spans="5:5" ht="17.100000000000001" customHeight="1">
      <c r="E147" s="155"/>
    </row>
    <row r="148" spans="5:5" ht="17.100000000000001" customHeight="1">
      <c r="E148" s="155"/>
    </row>
    <row r="149" spans="5:5" ht="17.100000000000001" customHeight="1">
      <c r="E149" s="155"/>
    </row>
    <row r="150" spans="5:5" ht="17.100000000000001" customHeight="1">
      <c r="E150" s="155"/>
    </row>
    <row r="151" spans="5:5" ht="17.100000000000001" customHeight="1">
      <c r="E151" s="155"/>
    </row>
    <row r="152" spans="5:5" ht="17.100000000000001" customHeight="1">
      <c r="E152" s="155"/>
    </row>
    <row r="153" spans="5:5" ht="17.100000000000001" customHeight="1">
      <c r="E153" s="155"/>
    </row>
    <row r="154" spans="5:5" ht="17.100000000000001" customHeight="1">
      <c r="E154" s="155"/>
    </row>
    <row r="155" spans="5:5" ht="17.100000000000001" customHeight="1">
      <c r="E155" s="155"/>
    </row>
    <row r="156" spans="5:5" ht="17.100000000000001" customHeight="1">
      <c r="E156" s="155"/>
    </row>
    <row r="157" spans="5:5" ht="17.100000000000001" customHeight="1">
      <c r="E157" s="155"/>
    </row>
    <row r="158" spans="5:5" ht="17.100000000000001" customHeight="1">
      <c r="E158" s="155"/>
    </row>
    <row r="159" spans="5:5" ht="17.100000000000001" customHeight="1">
      <c r="E159" s="155"/>
    </row>
    <row r="160" spans="5:5">
      <c r="E160" s="155"/>
    </row>
    <row r="161" spans="5:5">
      <c r="E161" s="155"/>
    </row>
    <row r="162" spans="5:5">
      <c r="E162" s="155"/>
    </row>
    <row r="163" spans="5:5">
      <c r="E163" s="155"/>
    </row>
    <row r="164" spans="5:5">
      <c r="E164" s="155"/>
    </row>
    <row r="165" spans="5:5">
      <c r="E165" s="155"/>
    </row>
    <row r="166" spans="5:5">
      <c r="E166" s="155"/>
    </row>
    <row r="167" spans="5:5">
      <c r="E167" s="155"/>
    </row>
    <row r="168" spans="5:5">
      <c r="E168" s="155"/>
    </row>
    <row r="169" spans="5:5">
      <c r="E169" s="155"/>
    </row>
    <row r="170" spans="5:5">
      <c r="E170" s="155"/>
    </row>
    <row r="171" spans="5:5">
      <c r="E171" s="155"/>
    </row>
    <row r="172" spans="5:5">
      <c r="E172" s="155"/>
    </row>
    <row r="173" spans="5:5">
      <c r="E173" s="155"/>
    </row>
    <row r="174" spans="5:5">
      <c r="E174" s="155"/>
    </row>
    <row r="175" spans="5:5">
      <c r="E175" s="155"/>
    </row>
    <row r="176" spans="5:5">
      <c r="E176" s="155"/>
    </row>
    <row r="177" spans="5:5">
      <c r="E177" s="155"/>
    </row>
    <row r="178" spans="5:5">
      <c r="E178" s="155"/>
    </row>
    <row r="179" spans="5:5">
      <c r="E179" s="155"/>
    </row>
    <row r="180" spans="5:5">
      <c r="E180" s="155"/>
    </row>
    <row r="181" spans="5:5">
      <c r="E181" s="155"/>
    </row>
    <row r="182" spans="5:5">
      <c r="E182" s="155"/>
    </row>
    <row r="183" spans="5:5">
      <c r="E183" s="155"/>
    </row>
    <row r="184" spans="5:5">
      <c r="E184" s="155"/>
    </row>
    <row r="185" spans="5:5">
      <c r="E185" s="155"/>
    </row>
    <row r="186" spans="5:5">
      <c r="E186" s="155"/>
    </row>
    <row r="187" spans="5:5">
      <c r="E187" s="155"/>
    </row>
    <row r="188" spans="5:5">
      <c r="E188" s="155"/>
    </row>
    <row r="189" spans="5:5">
      <c r="E189" s="155"/>
    </row>
    <row r="190" spans="5:5">
      <c r="E190" s="155"/>
    </row>
    <row r="191" spans="5:5">
      <c r="E191" s="155"/>
    </row>
    <row r="192" spans="5:5">
      <c r="E192" s="155"/>
    </row>
    <row r="193" spans="5:5">
      <c r="E193" s="155"/>
    </row>
    <row r="194" spans="5:5">
      <c r="E194" s="155"/>
    </row>
    <row r="195" spans="5:5">
      <c r="E195" s="155"/>
    </row>
    <row r="196" spans="5:5">
      <c r="E196" s="155"/>
    </row>
    <row r="197" spans="5:5">
      <c r="E197" s="155"/>
    </row>
    <row r="198" spans="5:5">
      <c r="E198" s="155"/>
    </row>
    <row r="199" spans="5:5">
      <c r="E199" s="155"/>
    </row>
    <row r="200" spans="5:5">
      <c r="E200" s="155"/>
    </row>
    <row r="201" spans="5:5">
      <c r="E201" s="155"/>
    </row>
    <row r="202" spans="5:5">
      <c r="E202" s="155"/>
    </row>
    <row r="203" spans="5:5">
      <c r="E203" s="155"/>
    </row>
    <row r="204" spans="5:5">
      <c r="E204" s="155"/>
    </row>
    <row r="205" spans="5:5">
      <c r="E205" s="155"/>
    </row>
    <row r="206" spans="5:5">
      <c r="E206" s="155"/>
    </row>
    <row r="207" spans="5:5">
      <c r="E207" s="155"/>
    </row>
    <row r="208" spans="5:5">
      <c r="E208" s="155"/>
    </row>
    <row r="209" spans="5:5">
      <c r="E209" s="155"/>
    </row>
    <row r="210" spans="5:5">
      <c r="E210" s="155"/>
    </row>
    <row r="211" spans="5:5">
      <c r="E211" s="155"/>
    </row>
    <row r="212" spans="5:5">
      <c r="E212" s="155"/>
    </row>
    <row r="213" spans="5:5">
      <c r="E213" s="155"/>
    </row>
    <row r="214" spans="5:5">
      <c r="E214" s="155"/>
    </row>
    <row r="215" spans="5:5">
      <c r="E215" s="155"/>
    </row>
    <row r="216" spans="5:5">
      <c r="E216" s="155"/>
    </row>
    <row r="217" spans="5:5">
      <c r="E217" s="155"/>
    </row>
    <row r="218" spans="5:5">
      <c r="E218" s="155"/>
    </row>
    <row r="219" spans="5:5">
      <c r="E219" s="155"/>
    </row>
    <row r="220" spans="5:5">
      <c r="E220" s="155"/>
    </row>
    <row r="221" spans="5:5">
      <c r="E221" s="155"/>
    </row>
    <row r="222" spans="5:5">
      <c r="E222" s="155"/>
    </row>
    <row r="223" spans="5:5">
      <c r="E223" s="155"/>
    </row>
    <row r="224" spans="5:5">
      <c r="E224" s="155"/>
    </row>
    <row r="225" spans="5:5">
      <c r="E225" s="155"/>
    </row>
    <row r="226" spans="5:5">
      <c r="E226" s="155"/>
    </row>
    <row r="227" spans="5:5">
      <c r="E227" s="155"/>
    </row>
    <row r="228" spans="5:5">
      <c r="E228" s="155"/>
    </row>
    <row r="229" spans="5:5">
      <c r="E229" s="155"/>
    </row>
    <row r="230" spans="5:5">
      <c r="E230" s="155"/>
    </row>
    <row r="231" spans="5:5">
      <c r="E231" s="155"/>
    </row>
    <row r="232" spans="5:5">
      <c r="E232" s="155"/>
    </row>
    <row r="233" spans="5:5">
      <c r="E233" s="155"/>
    </row>
    <row r="234" spans="5:5">
      <c r="E234" s="155"/>
    </row>
    <row r="235" spans="5:5">
      <c r="E235" s="155"/>
    </row>
    <row r="236" spans="5:5">
      <c r="E236" s="155"/>
    </row>
    <row r="237" spans="5:5">
      <c r="E237" s="155"/>
    </row>
    <row r="238" spans="5:5">
      <c r="E238" s="155"/>
    </row>
    <row r="239" spans="5:5">
      <c r="E239" s="155"/>
    </row>
    <row r="240" spans="5:5">
      <c r="E240" s="155"/>
    </row>
    <row r="241" spans="5:5">
      <c r="E241" s="155"/>
    </row>
    <row r="242" spans="5:5">
      <c r="E242" s="155"/>
    </row>
    <row r="243" spans="5:5">
      <c r="E243" s="155"/>
    </row>
    <row r="244" spans="5:5">
      <c r="E244" s="155"/>
    </row>
    <row r="245" spans="5:5">
      <c r="E245" s="155"/>
    </row>
    <row r="246" spans="5:5">
      <c r="E246" s="155"/>
    </row>
    <row r="247" spans="5:5">
      <c r="E247" s="155"/>
    </row>
    <row r="248" spans="5:5">
      <c r="E248" s="155"/>
    </row>
    <row r="249" spans="5:5">
      <c r="E249" s="155"/>
    </row>
    <row r="250" spans="5:5">
      <c r="E250" s="155"/>
    </row>
    <row r="251" spans="5:5">
      <c r="E251" s="155"/>
    </row>
    <row r="252" spans="5:5">
      <c r="E252" s="155"/>
    </row>
    <row r="253" spans="5:5">
      <c r="E253" s="155"/>
    </row>
    <row r="254" spans="5:5">
      <c r="E254" s="155"/>
    </row>
    <row r="255" spans="5:5">
      <c r="E255" s="155"/>
    </row>
    <row r="256" spans="5:5">
      <c r="E256" s="155"/>
    </row>
    <row r="257" spans="5:5">
      <c r="E257" s="155"/>
    </row>
  </sheetData>
  <mergeCells count="44">
    <mergeCell ref="A56:B56"/>
    <mergeCell ref="A63:B63"/>
    <mergeCell ref="A71:B71"/>
    <mergeCell ref="A78:B78"/>
    <mergeCell ref="A93:B93"/>
    <mergeCell ref="A102:G102"/>
    <mergeCell ref="A103:G103"/>
    <mergeCell ref="H99:I99"/>
    <mergeCell ref="H100:I100"/>
    <mergeCell ref="H101:I101"/>
    <mergeCell ref="H102:I102"/>
    <mergeCell ref="H103:I103"/>
    <mergeCell ref="A1:G1"/>
    <mergeCell ref="A2:B2"/>
    <mergeCell ref="A99:G99"/>
    <mergeCell ref="A100:G100"/>
    <mergeCell ref="A101:G101"/>
    <mergeCell ref="A42:I42"/>
    <mergeCell ref="A49:I49"/>
    <mergeCell ref="A50:I50"/>
    <mergeCell ref="A64:I64"/>
    <mergeCell ref="A65:I65"/>
    <mergeCell ref="E3:I4"/>
    <mergeCell ref="A13:B13"/>
    <mergeCell ref="A20:B20"/>
    <mergeCell ref="A72:I72"/>
    <mergeCell ref="A79:I79"/>
    <mergeCell ref="A80:I80"/>
    <mergeCell ref="A7:I7"/>
    <mergeCell ref="A98:G98"/>
    <mergeCell ref="H98:I98"/>
    <mergeCell ref="A14:I14"/>
    <mergeCell ref="A21:I21"/>
    <mergeCell ref="A28:I28"/>
    <mergeCell ref="A35:I35"/>
    <mergeCell ref="A27:B27"/>
    <mergeCell ref="A34:B34"/>
    <mergeCell ref="A41:B41"/>
    <mergeCell ref="A87:I87"/>
    <mergeCell ref="A94:I94"/>
    <mergeCell ref="A57:I57"/>
    <mergeCell ref="A96:B96"/>
    <mergeCell ref="A97:L97"/>
    <mergeCell ref="A48:B48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3" manualBreakCount="3">
    <brk id="20" max="8" man="1"/>
    <brk id="48" max="8" man="1"/>
    <brk id="7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E270"/>
  <sheetViews>
    <sheetView zoomScaleNormal="100" zoomScaleSheetLayoutView="100" workbookViewId="0">
      <selection activeCell="A7" sqref="A7:Y7"/>
    </sheetView>
  </sheetViews>
  <sheetFormatPr defaultRowHeight="15"/>
  <cols>
    <col min="1" max="1" width="6.7109375" style="1" customWidth="1"/>
    <col min="2" max="2" width="47.42578125" style="2" customWidth="1"/>
    <col min="3" max="3" width="14.28515625" style="3" customWidth="1"/>
    <col min="4" max="4" width="4.28515625" style="2" customWidth="1"/>
    <col min="5" max="5" width="6.140625" style="2" customWidth="1"/>
    <col min="6" max="6" width="8.28515625" style="2" customWidth="1"/>
    <col min="7" max="7" width="5.85546875" style="2" customWidth="1"/>
    <col min="8" max="8" width="5.42578125" style="2" customWidth="1"/>
    <col min="9" max="10" width="3.7109375" style="2" customWidth="1"/>
    <col min="11" max="11" width="4.85546875" style="2" customWidth="1"/>
    <col min="12" max="13" width="3.7109375" style="2" customWidth="1"/>
    <col min="14" max="14" width="4.28515625" style="2" customWidth="1"/>
    <col min="15" max="15" width="4.140625" style="2" customWidth="1"/>
    <col min="16" max="16" width="4.28515625" style="2" customWidth="1"/>
    <col min="17" max="19" width="4.140625" style="2" customWidth="1"/>
    <col min="20" max="20" width="4.42578125" style="2" customWidth="1"/>
    <col min="21" max="21" width="4.5703125" style="2" customWidth="1"/>
    <col min="22" max="22" width="4.28515625" style="2" customWidth="1"/>
    <col min="23" max="23" width="4.5703125" style="2" customWidth="1"/>
    <col min="24" max="24" width="3.7109375" style="2" customWidth="1"/>
    <col min="25" max="25" width="4.42578125" style="2" customWidth="1"/>
    <col min="26" max="26" width="7.5703125" style="2" customWidth="1"/>
    <col min="27" max="16384" width="9.140625" style="2"/>
  </cols>
  <sheetData>
    <row r="1" spans="1:25" ht="102" customHeight="1">
      <c r="P1" s="346"/>
      <c r="Q1" s="346"/>
      <c r="R1" s="346"/>
      <c r="S1" s="346"/>
      <c r="T1" s="346"/>
      <c r="U1" s="346"/>
      <c r="V1" s="346"/>
      <c r="W1" s="346"/>
      <c r="X1" s="346"/>
      <c r="Y1" s="346"/>
    </row>
    <row r="2" spans="1:25" ht="15" customHeight="1">
      <c r="A2" s="352" t="s">
        <v>310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1:25" ht="15" customHeight="1">
      <c r="A3" s="341" t="s">
        <v>62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</row>
    <row r="4" spans="1:25" ht="15" customHeight="1">
      <c r="A4" s="341" t="s">
        <v>63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</row>
    <row r="5" spans="1:25" ht="15" customHeight="1">
      <c r="A5" s="341" t="s">
        <v>64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</row>
    <row r="6" spans="1:25" ht="15" customHeight="1">
      <c r="A6" s="342" t="s">
        <v>190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</row>
    <row r="7" spans="1:25" ht="15" customHeight="1">
      <c r="A7" s="341" t="s">
        <v>372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</row>
    <row r="8" spans="1:25" ht="15" customHeight="1">
      <c r="A8" s="341" t="s">
        <v>374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</row>
    <row r="9" spans="1:25" ht="15" customHeight="1" thickBot="1">
      <c r="A9" s="342" t="s">
        <v>294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</row>
    <row r="10" spans="1:25" ht="12.95" customHeight="1" thickTop="1" thickBot="1">
      <c r="E10" s="214"/>
      <c r="F10" s="277" t="s">
        <v>2</v>
      </c>
      <c r="G10" s="277"/>
      <c r="H10" s="277"/>
      <c r="I10" s="277"/>
      <c r="J10" s="277"/>
      <c r="K10" s="277"/>
      <c r="L10" s="277"/>
      <c r="M10" s="278"/>
      <c r="N10" s="282" t="s">
        <v>3</v>
      </c>
      <c r="O10" s="283"/>
      <c r="P10" s="283"/>
      <c r="Q10" s="283"/>
      <c r="R10" s="282" t="s">
        <v>4</v>
      </c>
      <c r="S10" s="283"/>
      <c r="T10" s="283"/>
      <c r="U10" s="283"/>
      <c r="V10" s="282" t="s">
        <v>5</v>
      </c>
      <c r="W10" s="283"/>
      <c r="X10" s="283"/>
      <c r="Y10" s="345"/>
    </row>
    <row r="11" spans="1:25" ht="13.5" customHeight="1" thickTop="1" thickBot="1">
      <c r="A11" s="215"/>
      <c r="B11" s="208"/>
      <c r="C11" s="209"/>
      <c r="D11" s="208"/>
      <c r="E11" s="210"/>
      <c r="F11" s="280"/>
      <c r="G11" s="280"/>
      <c r="H11" s="280"/>
      <c r="I11" s="280"/>
      <c r="J11" s="280"/>
      <c r="K11" s="280"/>
      <c r="L11" s="280"/>
      <c r="M11" s="281"/>
      <c r="N11" s="5" t="s">
        <v>7</v>
      </c>
      <c r="O11" s="5"/>
      <c r="P11" s="5" t="s">
        <v>8</v>
      </c>
      <c r="Q11" s="5"/>
      <c r="R11" s="5" t="s">
        <v>9</v>
      </c>
      <c r="S11" s="5"/>
      <c r="T11" s="5" t="s">
        <v>10</v>
      </c>
      <c r="U11" s="5"/>
      <c r="V11" s="6" t="s">
        <v>11</v>
      </c>
      <c r="W11" s="6"/>
      <c r="X11" s="282" t="s">
        <v>12</v>
      </c>
      <c r="Y11" s="308"/>
    </row>
    <row r="12" spans="1:25" s="76" customFormat="1" ht="138" customHeight="1" thickTop="1" thickBot="1">
      <c r="A12" s="186" t="s">
        <v>13</v>
      </c>
      <c r="B12" s="211" t="s">
        <v>14</v>
      </c>
      <c r="C12" s="212" t="s">
        <v>15</v>
      </c>
      <c r="D12" s="213" t="s">
        <v>17</v>
      </c>
      <c r="E12" s="213" t="s">
        <v>18</v>
      </c>
      <c r="F12" s="97" t="s">
        <v>19</v>
      </c>
      <c r="G12" s="95" t="s">
        <v>20</v>
      </c>
      <c r="H12" s="96" t="s">
        <v>21</v>
      </c>
      <c r="I12" s="96" t="s">
        <v>22</v>
      </c>
      <c r="J12" s="96" t="s">
        <v>23</v>
      </c>
      <c r="K12" s="96" t="s">
        <v>24</v>
      </c>
      <c r="L12" s="250" t="s">
        <v>309</v>
      </c>
      <c r="M12" s="98" t="s">
        <v>26</v>
      </c>
      <c r="N12" s="95" t="s">
        <v>27</v>
      </c>
      <c r="O12" s="99" t="s">
        <v>28</v>
      </c>
      <c r="P12" s="95" t="s">
        <v>27</v>
      </c>
      <c r="Q12" s="99" t="s">
        <v>28</v>
      </c>
      <c r="R12" s="95" t="s">
        <v>27</v>
      </c>
      <c r="S12" s="99" t="s">
        <v>28</v>
      </c>
      <c r="T12" s="95" t="s">
        <v>27</v>
      </c>
      <c r="U12" s="99" t="s">
        <v>28</v>
      </c>
      <c r="V12" s="95" t="s">
        <v>27</v>
      </c>
      <c r="W12" s="100" t="s">
        <v>28</v>
      </c>
      <c r="X12" s="101" t="s">
        <v>27</v>
      </c>
      <c r="Y12" s="100" t="s">
        <v>28</v>
      </c>
    </row>
    <row r="13" spans="1:25" s="72" customFormat="1" ht="15" customHeight="1" thickTop="1" thickBot="1">
      <c r="A13" s="73">
        <v>1</v>
      </c>
      <c r="B13" s="73">
        <v>2</v>
      </c>
      <c r="C13" s="73">
        <v>3</v>
      </c>
      <c r="D13" s="73">
        <v>5</v>
      </c>
      <c r="E13" s="73">
        <v>6</v>
      </c>
      <c r="F13" s="73">
        <v>7</v>
      </c>
      <c r="G13" s="73">
        <v>8</v>
      </c>
      <c r="H13" s="73">
        <v>9</v>
      </c>
      <c r="I13" s="73">
        <v>10</v>
      </c>
      <c r="J13" s="73">
        <v>11</v>
      </c>
      <c r="K13" s="73">
        <v>12</v>
      </c>
      <c r="L13" s="73">
        <v>13</v>
      </c>
      <c r="M13" s="73">
        <v>14</v>
      </c>
      <c r="N13" s="69">
        <v>15</v>
      </c>
      <c r="O13" s="70">
        <v>16</v>
      </c>
      <c r="P13" s="69">
        <v>17</v>
      </c>
      <c r="Q13" s="70">
        <v>18</v>
      </c>
      <c r="R13" s="69">
        <v>19</v>
      </c>
      <c r="S13" s="70">
        <v>20</v>
      </c>
      <c r="T13" s="69">
        <v>21</v>
      </c>
      <c r="U13" s="70">
        <v>22</v>
      </c>
      <c r="V13" s="69">
        <v>23</v>
      </c>
      <c r="W13" s="70">
        <v>24</v>
      </c>
      <c r="X13" s="69">
        <v>25</v>
      </c>
      <c r="Y13" s="70">
        <v>26</v>
      </c>
    </row>
    <row r="14" spans="1:25" s="77" customFormat="1" ht="15" customHeight="1" thickTop="1" thickBot="1">
      <c r="A14" s="343" t="s">
        <v>66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344"/>
    </row>
    <row r="15" spans="1:25" ht="35.1" customHeight="1" thickTop="1">
      <c r="A15" s="10">
        <v>1</v>
      </c>
      <c r="B15" s="163" t="s">
        <v>262</v>
      </c>
      <c r="C15" s="242" t="s">
        <v>290</v>
      </c>
      <c r="D15" s="57"/>
      <c r="E15" s="189">
        <v>1</v>
      </c>
      <c r="F15" s="224">
        <f t="shared" ref="F15:F23" si="0">SUM(G15:M15)</f>
        <v>30</v>
      </c>
      <c r="G15" s="61"/>
      <c r="H15" s="90"/>
      <c r="I15" s="106"/>
      <c r="J15" s="90"/>
      <c r="K15" s="90">
        <v>30</v>
      </c>
      <c r="L15" s="90"/>
      <c r="M15" s="90"/>
      <c r="N15" s="61"/>
      <c r="O15" s="59">
        <v>30</v>
      </c>
      <c r="P15" s="61"/>
      <c r="Q15" s="59"/>
      <c r="R15" s="61"/>
      <c r="S15" s="59"/>
      <c r="T15" s="61"/>
      <c r="U15" s="59"/>
      <c r="V15" s="61"/>
      <c r="W15" s="59"/>
      <c r="X15" s="61"/>
      <c r="Y15" s="59"/>
    </row>
    <row r="16" spans="1:25" ht="35.1" customHeight="1">
      <c r="A16" s="11">
        <v>2</v>
      </c>
      <c r="B16" s="164" t="s">
        <v>263</v>
      </c>
      <c r="C16" s="243" t="s">
        <v>291</v>
      </c>
      <c r="D16" s="14"/>
      <c r="E16" s="190">
        <v>2</v>
      </c>
      <c r="F16" s="225">
        <f t="shared" si="0"/>
        <v>30</v>
      </c>
      <c r="G16" s="17"/>
      <c r="H16" s="18"/>
      <c r="I16" s="19"/>
      <c r="J16" s="18"/>
      <c r="K16" s="18">
        <v>30</v>
      </c>
      <c r="L16" s="18"/>
      <c r="M16" s="18"/>
      <c r="N16" s="17"/>
      <c r="O16" s="20"/>
      <c r="P16" s="17"/>
      <c r="Q16" s="20">
        <v>30</v>
      </c>
      <c r="R16" s="17"/>
      <c r="S16" s="20"/>
      <c r="T16" s="17"/>
      <c r="U16" s="20"/>
      <c r="V16" s="17"/>
      <c r="W16" s="20"/>
      <c r="X16" s="17"/>
      <c r="Y16" s="20"/>
    </row>
    <row r="17" spans="1:25" ht="35.1" customHeight="1">
      <c r="A17" s="11">
        <v>3</v>
      </c>
      <c r="B17" s="165" t="s">
        <v>264</v>
      </c>
      <c r="C17" s="244" t="s">
        <v>292</v>
      </c>
      <c r="D17" s="25"/>
      <c r="E17" s="227">
        <v>3</v>
      </c>
      <c r="F17" s="225">
        <f t="shared" si="0"/>
        <v>30</v>
      </c>
      <c r="G17" s="27"/>
      <c r="H17" s="28"/>
      <c r="I17" s="18"/>
      <c r="J17" s="28"/>
      <c r="K17" s="28">
        <v>30</v>
      </c>
      <c r="L17" s="28"/>
      <c r="M17" s="28"/>
      <c r="N17" s="27"/>
      <c r="O17" s="29"/>
      <c r="P17" s="27"/>
      <c r="Q17" s="29"/>
      <c r="R17" s="27"/>
      <c r="S17" s="29">
        <v>30</v>
      </c>
      <c r="T17" s="27"/>
      <c r="U17" s="29"/>
      <c r="V17" s="27"/>
      <c r="W17" s="29"/>
      <c r="X17" s="27"/>
      <c r="Y17" s="29"/>
    </row>
    <row r="18" spans="1:25" ht="35.1" customHeight="1">
      <c r="A18" s="11">
        <v>4</v>
      </c>
      <c r="B18" s="164" t="s">
        <v>265</v>
      </c>
      <c r="C18" s="243" t="s">
        <v>293</v>
      </c>
      <c r="D18" s="11">
        <v>4</v>
      </c>
      <c r="E18" s="15"/>
      <c r="F18" s="225">
        <f t="shared" si="0"/>
        <v>30</v>
      </c>
      <c r="G18" s="17"/>
      <c r="H18" s="18"/>
      <c r="I18" s="19"/>
      <c r="J18" s="18"/>
      <c r="K18" s="18">
        <v>30</v>
      </c>
      <c r="L18" s="18"/>
      <c r="M18" s="18"/>
      <c r="N18" s="17"/>
      <c r="O18" s="20"/>
      <c r="P18" s="17"/>
      <c r="Q18" s="20"/>
      <c r="R18" s="17"/>
      <c r="S18" s="20"/>
      <c r="T18" s="17"/>
      <c r="U18" s="20">
        <v>30</v>
      </c>
      <c r="V18" s="17"/>
      <c r="W18" s="20"/>
      <c r="X18" s="17"/>
      <c r="Y18" s="20"/>
    </row>
    <row r="19" spans="1:25" ht="15" customHeight="1">
      <c r="A19" s="11">
        <v>5</v>
      </c>
      <c r="B19" s="165" t="s">
        <v>69</v>
      </c>
      <c r="C19" s="175" t="s">
        <v>191</v>
      </c>
      <c r="D19" s="25"/>
      <c r="E19" s="24">
        <v>1</v>
      </c>
      <c r="F19" s="225">
        <f t="shared" si="0"/>
        <v>4</v>
      </c>
      <c r="G19" s="27">
        <v>4</v>
      </c>
      <c r="H19" s="28"/>
      <c r="I19" s="18"/>
      <c r="J19" s="28"/>
      <c r="K19" s="28"/>
      <c r="L19" s="28"/>
      <c r="M19" s="28"/>
      <c r="N19" s="27">
        <v>4</v>
      </c>
      <c r="O19" s="29"/>
      <c r="P19" s="27"/>
      <c r="Q19" s="29"/>
      <c r="R19" s="27"/>
      <c r="S19" s="29"/>
      <c r="T19" s="27"/>
      <c r="U19" s="29"/>
      <c r="V19" s="27"/>
      <c r="W19" s="29"/>
      <c r="X19" s="27"/>
      <c r="Y19" s="29"/>
    </row>
    <row r="20" spans="1:25" ht="24" customHeight="1">
      <c r="A20" s="11">
        <v>6</v>
      </c>
      <c r="B20" s="164" t="s">
        <v>295</v>
      </c>
      <c r="C20" s="251" t="s">
        <v>311</v>
      </c>
      <c r="D20" s="14"/>
      <c r="E20" s="11">
        <v>1</v>
      </c>
      <c r="F20" s="225">
        <f t="shared" si="0"/>
        <v>30</v>
      </c>
      <c r="G20" s="17">
        <v>30</v>
      </c>
      <c r="H20" s="18"/>
      <c r="I20" s="19"/>
      <c r="J20" s="18"/>
      <c r="K20" s="18"/>
      <c r="L20" s="18"/>
      <c r="M20" s="18"/>
      <c r="N20" s="17">
        <v>30</v>
      </c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</row>
    <row r="21" spans="1:25" ht="15" customHeight="1">
      <c r="A21" s="11">
        <v>7</v>
      </c>
      <c r="B21" s="165" t="s">
        <v>71</v>
      </c>
      <c r="C21" s="176" t="s">
        <v>192</v>
      </c>
      <c r="D21" s="25"/>
      <c r="E21" s="24">
        <v>3</v>
      </c>
      <c r="F21" s="225">
        <f t="shared" si="0"/>
        <v>15</v>
      </c>
      <c r="G21" s="27"/>
      <c r="H21" s="28">
        <v>15</v>
      </c>
      <c r="I21" s="18"/>
      <c r="J21" s="28"/>
      <c r="K21" s="28"/>
      <c r="L21" s="28"/>
      <c r="M21" s="28"/>
      <c r="N21" s="27"/>
      <c r="O21" s="29"/>
      <c r="P21" s="27"/>
      <c r="Q21" s="29"/>
      <c r="R21" s="27"/>
      <c r="S21" s="29">
        <v>15</v>
      </c>
      <c r="T21" s="27"/>
      <c r="U21" s="29"/>
      <c r="V21" s="27"/>
      <c r="W21" s="29"/>
      <c r="X21" s="27"/>
      <c r="Y21" s="29"/>
    </row>
    <row r="22" spans="1:25" ht="15" customHeight="1">
      <c r="A22" s="11">
        <v>8</v>
      </c>
      <c r="B22" s="165" t="s">
        <v>73</v>
      </c>
      <c r="C22" s="176" t="s">
        <v>193</v>
      </c>
      <c r="D22" s="25"/>
      <c r="E22" s="24">
        <v>6</v>
      </c>
      <c r="F22" s="225">
        <f t="shared" si="0"/>
        <v>15</v>
      </c>
      <c r="G22" s="27">
        <v>15</v>
      </c>
      <c r="H22" s="28"/>
      <c r="I22" s="18"/>
      <c r="J22" s="28"/>
      <c r="K22" s="28"/>
      <c r="L22" s="28"/>
      <c r="M22" s="28"/>
      <c r="N22" s="27"/>
      <c r="O22" s="29"/>
      <c r="P22" s="27"/>
      <c r="Q22" s="29"/>
      <c r="R22" s="27"/>
      <c r="S22" s="29"/>
      <c r="T22" s="27"/>
      <c r="U22" s="29"/>
      <c r="V22" s="27"/>
      <c r="W22" s="29"/>
      <c r="X22" s="27">
        <v>15</v>
      </c>
      <c r="Y22" s="29"/>
    </row>
    <row r="23" spans="1:25" ht="24" customHeight="1" thickBot="1">
      <c r="A23" s="11">
        <v>9</v>
      </c>
      <c r="B23" s="165" t="s">
        <v>194</v>
      </c>
      <c r="C23" s="177" t="s">
        <v>195</v>
      </c>
      <c r="D23" s="25"/>
      <c r="E23" s="26"/>
      <c r="F23" s="225">
        <f t="shared" si="0"/>
        <v>60</v>
      </c>
      <c r="G23" s="27"/>
      <c r="H23" s="28">
        <v>60</v>
      </c>
      <c r="I23" s="30"/>
      <c r="J23" s="28"/>
      <c r="K23" s="28"/>
      <c r="L23" s="28"/>
      <c r="M23" s="28"/>
      <c r="N23" s="27"/>
      <c r="O23" s="29">
        <v>30</v>
      </c>
      <c r="P23" s="27"/>
      <c r="Q23" s="29">
        <v>30</v>
      </c>
      <c r="R23" s="27"/>
      <c r="S23" s="29"/>
      <c r="T23" s="27"/>
      <c r="U23" s="29"/>
      <c r="V23" s="27"/>
      <c r="W23" s="29"/>
      <c r="X23" s="27"/>
      <c r="Y23" s="29"/>
    </row>
    <row r="24" spans="1:25" s="77" customFormat="1" ht="15" customHeight="1" thickTop="1" thickBot="1">
      <c r="A24" s="290" t="s">
        <v>19</v>
      </c>
      <c r="B24" s="321"/>
      <c r="C24" s="321"/>
      <c r="D24" s="321"/>
      <c r="E24" s="322"/>
      <c r="F24" s="220">
        <f t="shared" ref="F24:Y24" si="1">SUM(F15:F23)</f>
        <v>244</v>
      </c>
      <c r="G24" s="221">
        <f t="shared" si="1"/>
        <v>49</v>
      </c>
      <c r="H24" s="222">
        <f t="shared" si="1"/>
        <v>75</v>
      </c>
      <c r="I24" s="222">
        <f t="shared" si="1"/>
        <v>0</v>
      </c>
      <c r="J24" s="222">
        <f t="shared" si="1"/>
        <v>0</v>
      </c>
      <c r="K24" s="222">
        <f t="shared" si="1"/>
        <v>120</v>
      </c>
      <c r="L24" s="222">
        <f t="shared" si="1"/>
        <v>0</v>
      </c>
      <c r="M24" s="223">
        <f t="shared" si="1"/>
        <v>0</v>
      </c>
      <c r="N24" s="221">
        <f t="shared" si="1"/>
        <v>34</v>
      </c>
      <c r="O24" s="223">
        <f t="shared" si="1"/>
        <v>60</v>
      </c>
      <c r="P24" s="221">
        <f t="shared" si="1"/>
        <v>0</v>
      </c>
      <c r="Q24" s="223">
        <f t="shared" si="1"/>
        <v>60</v>
      </c>
      <c r="R24" s="221">
        <f t="shared" si="1"/>
        <v>0</v>
      </c>
      <c r="S24" s="231">
        <f t="shared" si="1"/>
        <v>45</v>
      </c>
      <c r="T24" s="221">
        <f t="shared" si="1"/>
        <v>0</v>
      </c>
      <c r="U24" s="223">
        <f t="shared" si="1"/>
        <v>30</v>
      </c>
      <c r="V24" s="221">
        <f t="shared" si="1"/>
        <v>0</v>
      </c>
      <c r="W24" s="223">
        <f t="shared" si="1"/>
        <v>0</v>
      </c>
      <c r="X24" s="221">
        <f t="shared" si="1"/>
        <v>15</v>
      </c>
      <c r="Y24" s="223">
        <f t="shared" si="1"/>
        <v>0</v>
      </c>
    </row>
    <row r="25" spans="1:25" s="77" customFormat="1" ht="15" customHeight="1" thickTop="1" thickBot="1">
      <c r="A25" s="299" t="s">
        <v>76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1"/>
    </row>
    <row r="26" spans="1:25" ht="15" customHeight="1" thickTop="1">
      <c r="A26" s="14" t="s">
        <v>196</v>
      </c>
      <c r="B26" s="164" t="s">
        <v>251</v>
      </c>
      <c r="C26" s="174" t="s">
        <v>197</v>
      </c>
      <c r="D26" s="14"/>
      <c r="E26" s="11">
        <v>2</v>
      </c>
      <c r="F26" s="226">
        <f>SUM(G26:M26)</f>
        <v>30</v>
      </c>
      <c r="G26" s="17">
        <v>30</v>
      </c>
      <c r="H26" s="18"/>
      <c r="I26" s="19"/>
      <c r="J26" s="18"/>
      <c r="K26" s="18"/>
      <c r="L26" s="18"/>
      <c r="M26" s="18"/>
      <c r="N26" s="17"/>
      <c r="O26" s="20"/>
      <c r="P26" s="17">
        <v>30</v>
      </c>
      <c r="Q26" s="20"/>
      <c r="R26" s="17"/>
      <c r="S26" s="20"/>
      <c r="T26" s="17"/>
      <c r="U26" s="20"/>
      <c r="V26" s="17"/>
      <c r="W26" s="20"/>
      <c r="X26" s="17"/>
      <c r="Y26" s="20"/>
    </row>
    <row r="27" spans="1:25" ht="15" customHeight="1" thickBot="1">
      <c r="A27" s="14" t="s">
        <v>198</v>
      </c>
      <c r="B27" s="164" t="s">
        <v>80</v>
      </c>
      <c r="C27" s="174" t="s">
        <v>199</v>
      </c>
      <c r="D27" s="14"/>
      <c r="E27" s="14"/>
      <c r="F27" s="226"/>
      <c r="G27" s="17"/>
      <c r="H27" s="18"/>
      <c r="I27" s="19"/>
      <c r="J27" s="18"/>
      <c r="K27" s="18"/>
      <c r="L27" s="18"/>
      <c r="M27" s="18"/>
      <c r="N27" s="17"/>
      <c r="O27" s="20"/>
      <c r="P27" s="17"/>
      <c r="Q27" s="20"/>
      <c r="R27" s="17"/>
      <c r="S27" s="20"/>
      <c r="T27" s="17"/>
      <c r="U27" s="20"/>
      <c r="V27" s="17"/>
      <c r="W27" s="20"/>
      <c r="X27" s="17"/>
      <c r="Y27" s="20"/>
    </row>
    <row r="28" spans="1:25" s="77" customFormat="1" ht="15" customHeight="1" thickTop="1" thickBot="1">
      <c r="A28" s="323" t="s">
        <v>19</v>
      </c>
      <c r="B28" s="324"/>
      <c r="C28" s="324"/>
      <c r="D28" s="324"/>
      <c r="E28" s="325"/>
      <c r="F28" s="220">
        <f>F26</f>
        <v>30</v>
      </c>
      <c r="G28" s="220">
        <f>G26</f>
        <v>30</v>
      </c>
      <c r="H28" s="220">
        <f t="shared" ref="H28:Y28" si="2">SUM(H26:H27)</f>
        <v>0</v>
      </c>
      <c r="I28" s="220">
        <f t="shared" si="2"/>
        <v>0</v>
      </c>
      <c r="J28" s="220">
        <f t="shared" si="2"/>
        <v>0</v>
      </c>
      <c r="K28" s="220">
        <f t="shared" si="2"/>
        <v>0</v>
      </c>
      <c r="L28" s="220">
        <f t="shared" si="2"/>
        <v>0</v>
      </c>
      <c r="M28" s="220">
        <f t="shared" si="2"/>
        <v>0</v>
      </c>
      <c r="N28" s="220">
        <f t="shared" si="2"/>
        <v>0</v>
      </c>
      <c r="O28" s="220">
        <f t="shared" si="2"/>
        <v>0</v>
      </c>
      <c r="P28" s="220">
        <f>P26</f>
        <v>30</v>
      </c>
      <c r="Q28" s="220">
        <f t="shared" si="2"/>
        <v>0</v>
      </c>
      <c r="R28" s="220">
        <f t="shared" si="2"/>
        <v>0</v>
      </c>
      <c r="S28" s="220">
        <f t="shared" si="2"/>
        <v>0</v>
      </c>
      <c r="T28" s="220">
        <f t="shared" si="2"/>
        <v>0</v>
      </c>
      <c r="U28" s="220">
        <f t="shared" si="2"/>
        <v>0</v>
      </c>
      <c r="V28" s="220">
        <f t="shared" si="2"/>
        <v>0</v>
      </c>
      <c r="W28" s="220">
        <f t="shared" si="2"/>
        <v>0</v>
      </c>
      <c r="X28" s="220">
        <f t="shared" si="2"/>
        <v>0</v>
      </c>
      <c r="Y28" s="220">
        <f t="shared" si="2"/>
        <v>0</v>
      </c>
    </row>
    <row r="29" spans="1:25" ht="15" customHeight="1" thickTop="1" thickBot="1">
      <c r="A29" s="299" t="s">
        <v>82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1"/>
    </row>
    <row r="30" spans="1:25" ht="24" customHeight="1" thickTop="1">
      <c r="A30" s="10">
        <v>11</v>
      </c>
      <c r="B30" s="253" t="s">
        <v>297</v>
      </c>
      <c r="C30" s="252" t="s">
        <v>312</v>
      </c>
      <c r="D30" s="10">
        <v>1</v>
      </c>
      <c r="E30" s="57"/>
      <c r="F30" s="228">
        <f t="shared" ref="F30:F42" si="3">SUM(G30:M30)</f>
        <v>30</v>
      </c>
      <c r="G30" s="61">
        <v>15</v>
      </c>
      <c r="H30" s="90">
        <v>15</v>
      </c>
      <c r="I30" s="90"/>
      <c r="J30" s="90"/>
      <c r="K30" s="90"/>
      <c r="L30" s="90"/>
      <c r="M30" s="90"/>
      <c r="N30" s="61">
        <v>15</v>
      </c>
      <c r="O30" s="59">
        <v>15</v>
      </c>
      <c r="P30" s="61"/>
      <c r="Q30" s="59"/>
      <c r="R30" s="61"/>
      <c r="S30" s="59"/>
      <c r="T30" s="61"/>
      <c r="U30" s="59"/>
      <c r="V30" s="61"/>
      <c r="W30" s="59"/>
      <c r="X30" s="61"/>
      <c r="Y30" s="59"/>
    </row>
    <row r="31" spans="1:25" ht="24" customHeight="1">
      <c r="A31" s="11">
        <v>12</v>
      </c>
      <c r="B31" s="255" t="s">
        <v>302</v>
      </c>
      <c r="C31" s="254" t="s">
        <v>313</v>
      </c>
      <c r="D31" s="11">
        <v>2</v>
      </c>
      <c r="E31" s="14"/>
      <c r="F31" s="226">
        <f t="shared" si="3"/>
        <v>60</v>
      </c>
      <c r="G31" s="17">
        <v>30</v>
      </c>
      <c r="H31" s="18">
        <v>30</v>
      </c>
      <c r="I31" s="19"/>
      <c r="J31" s="18"/>
      <c r="K31" s="18"/>
      <c r="L31" s="18"/>
      <c r="M31" s="18"/>
      <c r="N31" s="17"/>
      <c r="O31" s="20"/>
      <c r="P31" s="17">
        <v>30</v>
      </c>
      <c r="Q31" s="20">
        <v>30</v>
      </c>
      <c r="R31" s="17"/>
      <c r="S31" s="20"/>
      <c r="T31" s="17"/>
      <c r="U31" s="20"/>
      <c r="V31" s="17"/>
      <c r="W31" s="20"/>
      <c r="X31" s="17"/>
      <c r="Y31" s="20"/>
    </row>
    <row r="32" spans="1:25" ht="24" customHeight="1">
      <c r="A32" s="11">
        <v>13</v>
      </c>
      <c r="B32" s="255" t="s">
        <v>296</v>
      </c>
      <c r="C32" s="254" t="s">
        <v>314</v>
      </c>
      <c r="D32" s="11">
        <v>3</v>
      </c>
      <c r="E32" s="15"/>
      <c r="F32" s="226">
        <f t="shared" si="3"/>
        <v>30</v>
      </c>
      <c r="G32" s="17">
        <v>15</v>
      </c>
      <c r="H32" s="18">
        <v>15</v>
      </c>
      <c r="I32" s="19"/>
      <c r="J32" s="18"/>
      <c r="K32" s="18"/>
      <c r="L32" s="18"/>
      <c r="M32" s="18"/>
      <c r="N32" s="17"/>
      <c r="O32" s="20"/>
      <c r="P32" s="17"/>
      <c r="Q32" s="20"/>
      <c r="R32" s="17">
        <v>15</v>
      </c>
      <c r="S32" s="20">
        <v>15</v>
      </c>
      <c r="T32" s="17"/>
      <c r="U32" s="20"/>
      <c r="V32" s="17"/>
      <c r="W32" s="20"/>
      <c r="X32" s="17"/>
      <c r="Y32" s="20"/>
    </row>
    <row r="33" spans="1:31" ht="24" customHeight="1">
      <c r="A33" s="11">
        <v>14</v>
      </c>
      <c r="B33" s="255" t="s">
        <v>303</v>
      </c>
      <c r="C33" s="254" t="s">
        <v>315</v>
      </c>
      <c r="D33" s="11">
        <v>4</v>
      </c>
      <c r="E33" s="14"/>
      <c r="F33" s="226">
        <f t="shared" si="3"/>
        <v>60</v>
      </c>
      <c r="G33" s="17">
        <v>30</v>
      </c>
      <c r="H33" s="18">
        <v>30</v>
      </c>
      <c r="I33" s="19"/>
      <c r="J33" s="18"/>
      <c r="K33" s="18"/>
      <c r="L33" s="18"/>
      <c r="M33" s="18"/>
      <c r="N33" s="17"/>
      <c r="O33" s="20"/>
      <c r="P33" s="17"/>
      <c r="Q33" s="20"/>
      <c r="R33" s="17"/>
      <c r="S33" s="20"/>
      <c r="T33" s="17">
        <v>30</v>
      </c>
      <c r="U33" s="20">
        <v>30</v>
      </c>
      <c r="V33" s="17"/>
      <c r="W33" s="20"/>
      <c r="X33" s="17"/>
      <c r="Y33" s="20"/>
    </row>
    <row r="34" spans="1:31" ht="27" customHeight="1">
      <c r="A34" s="11">
        <v>15</v>
      </c>
      <c r="B34" s="169" t="s">
        <v>298</v>
      </c>
      <c r="C34" s="254" t="s">
        <v>316</v>
      </c>
      <c r="D34" s="11">
        <v>5</v>
      </c>
      <c r="E34" s="14"/>
      <c r="F34" s="226">
        <f t="shared" si="3"/>
        <v>45</v>
      </c>
      <c r="G34" s="17">
        <v>15</v>
      </c>
      <c r="H34" s="18">
        <v>30</v>
      </c>
      <c r="I34" s="18"/>
      <c r="J34" s="18"/>
      <c r="K34" s="18"/>
      <c r="L34" s="18"/>
      <c r="M34" s="18"/>
      <c r="N34" s="17"/>
      <c r="O34" s="20"/>
      <c r="P34" s="17"/>
      <c r="Q34" s="20"/>
      <c r="R34" s="17"/>
      <c r="S34" s="20"/>
      <c r="T34" s="17"/>
      <c r="U34" s="20"/>
      <c r="V34" s="17">
        <v>15</v>
      </c>
      <c r="W34" s="20">
        <v>30</v>
      </c>
      <c r="X34" s="17"/>
      <c r="Y34" s="20"/>
    </row>
    <row r="35" spans="1:31" ht="15" customHeight="1">
      <c r="A35" s="11">
        <v>16</v>
      </c>
      <c r="B35" s="169" t="s">
        <v>84</v>
      </c>
      <c r="C35" s="185" t="s">
        <v>200</v>
      </c>
      <c r="D35" s="188"/>
      <c r="E35" s="39">
        <v>1</v>
      </c>
      <c r="F35" s="229">
        <f t="shared" si="3"/>
        <v>30</v>
      </c>
      <c r="G35" s="42">
        <v>15</v>
      </c>
      <c r="H35" s="43">
        <v>15</v>
      </c>
      <c r="I35" s="19"/>
      <c r="J35" s="43"/>
      <c r="K35" s="43"/>
      <c r="L35" s="43"/>
      <c r="M35" s="43"/>
      <c r="N35" s="42">
        <v>15</v>
      </c>
      <c r="O35" s="44">
        <v>15</v>
      </c>
      <c r="P35" s="42"/>
      <c r="Q35" s="44"/>
      <c r="R35" s="42"/>
      <c r="S35" s="44"/>
      <c r="T35" s="42"/>
      <c r="U35" s="44"/>
      <c r="V35" s="42"/>
      <c r="W35" s="44"/>
      <c r="X35" s="42"/>
      <c r="Y35" s="44"/>
    </row>
    <row r="36" spans="1:31" ht="15" customHeight="1">
      <c r="A36" s="11">
        <v>17</v>
      </c>
      <c r="B36" s="169" t="s">
        <v>86</v>
      </c>
      <c r="C36" s="174" t="s">
        <v>201</v>
      </c>
      <c r="D36" s="11">
        <v>2</v>
      </c>
      <c r="E36" s="14"/>
      <c r="F36" s="226">
        <f t="shared" si="3"/>
        <v>60</v>
      </c>
      <c r="G36" s="17">
        <v>30</v>
      </c>
      <c r="H36" s="18">
        <v>30</v>
      </c>
      <c r="I36" s="18"/>
      <c r="J36" s="18"/>
      <c r="K36" s="18"/>
      <c r="L36" s="18"/>
      <c r="M36" s="18"/>
      <c r="N36" s="17"/>
      <c r="O36" s="20"/>
      <c r="P36" s="17">
        <v>30</v>
      </c>
      <c r="Q36" s="20">
        <v>30</v>
      </c>
      <c r="R36" s="17"/>
      <c r="S36" s="20"/>
      <c r="T36" s="17"/>
      <c r="U36" s="20"/>
      <c r="V36" s="17"/>
      <c r="W36" s="20"/>
      <c r="X36" s="17"/>
      <c r="Y36" s="20"/>
    </row>
    <row r="37" spans="1:31" ht="21" customHeight="1">
      <c r="A37" s="11">
        <v>18</v>
      </c>
      <c r="B37" s="171" t="s">
        <v>301</v>
      </c>
      <c r="C37" s="256" t="s">
        <v>317</v>
      </c>
      <c r="D37" s="39">
        <v>3</v>
      </c>
      <c r="E37" s="40"/>
      <c r="F37" s="196">
        <f t="shared" si="3"/>
        <v>60</v>
      </c>
      <c r="G37" s="42">
        <v>30</v>
      </c>
      <c r="H37" s="43">
        <v>30</v>
      </c>
      <c r="I37" s="43"/>
      <c r="J37" s="43"/>
      <c r="K37" s="43"/>
      <c r="L37" s="43"/>
      <c r="M37" s="43"/>
      <c r="N37" s="42"/>
      <c r="O37" s="44"/>
      <c r="P37" s="42"/>
      <c r="Q37" s="44"/>
      <c r="R37" s="42">
        <v>30</v>
      </c>
      <c r="S37" s="44">
        <v>30</v>
      </c>
      <c r="T37" s="42"/>
      <c r="U37" s="44"/>
      <c r="V37" s="42"/>
      <c r="W37" s="44"/>
      <c r="X37" s="42"/>
      <c r="Y37" s="44"/>
    </row>
    <row r="38" spans="1:31" ht="15" customHeight="1">
      <c r="A38" s="11">
        <v>19</v>
      </c>
      <c r="B38" s="173" t="s">
        <v>88</v>
      </c>
      <c r="C38" s="174" t="s">
        <v>202</v>
      </c>
      <c r="D38" s="11">
        <v>1</v>
      </c>
      <c r="E38" s="14"/>
      <c r="F38" s="226">
        <f t="shared" si="3"/>
        <v>60</v>
      </c>
      <c r="G38" s="17">
        <v>30</v>
      </c>
      <c r="H38" s="18">
        <v>30</v>
      </c>
      <c r="I38" s="19"/>
      <c r="J38" s="18"/>
      <c r="K38" s="18"/>
      <c r="L38" s="18"/>
      <c r="M38" s="18"/>
      <c r="N38" s="17">
        <v>30</v>
      </c>
      <c r="O38" s="20">
        <v>30</v>
      </c>
      <c r="P38" s="17"/>
      <c r="Q38" s="20"/>
      <c r="R38" s="17"/>
      <c r="S38" s="20"/>
      <c r="T38" s="17"/>
      <c r="U38" s="20"/>
      <c r="V38" s="17"/>
      <c r="W38" s="20"/>
      <c r="X38" s="17"/>
      <c r="Y38" s="20"/>
    </row>
    <row r="39" spans="1:31" ht="26.1" customHeight="1">
      <c r="A39" s="11">
        <v>20</v>
      </c>
      <c r="B39" s="169" t="s">
        <v>268</v>
      </c>
      <c r="C39" s="254" t="s">
        <v>318</v>
      </c>
      <c r="D39" s="187"/>
      <c r="E39" s="11">
        <v>2</v>
      </c>
      <c r="F39" s="225">
        <f t="shared" si="3"/>
        <v>30</v>
      </c>
      <c r="G39" s="17"/>
      <c r="H39" s="18">
        <v>30</v>
      </c>
      <c r="I39" s="19"/>
      <c r="J39" s="18"/>
      <c r="K39" s="18"/>
      <c r="L39" s="18"/>
      <c r="M39" s="18"/>
      <c r="N39" s="17"/>
      <c r="O39" s="20"/>
      <c r="P39" s="17"/>
      <c r="Q39" s="20">
        <v>30</v>
      </c>
      <c r="R39" s="17"/>
      <c r="S39" s="20"/>
      <c r="T39" s="17"/>
      <c r="U39" s="20"/>
      <c r="V39" s="17"/>
      <c r="W39" s="20"/>
      <c r="X39" s="17"/>
      <c r="Y39" s="20"/>
    </row>
    <row r="40" spans="1:31" ht="21" customHeight="1">
      <c r="A40" s="11">
        <v>21</v>
      </c>
      <c r="B40" s="255" t="s">
        <v>299</v>
      </c>
      <c r="C40" s="254" t="s">
        <v>319</v>
      </c>
      <c r="D40" s="11">
        <v>4</v>
      </c>
      <c r="E40" s="14"/>
      <c r="F40" s="226">
        <f t="shared" si="3"/>
        <v>45</v>
      </c>
      <c r="G40" s="17">
        <v>15</v>
      </c>
      <c r="H40" s="18">
        <v>30</v>
      </c>
      <c r="I40" s="19"/>
      <c r="J40" s="18"/>
      <c r="K40" s="18"/>
      <c r="L40" s="18"/>
      <c r="M40" s="18"/>
      <c r="N40" s="17"/>
      <c r="O40" s="20"/>
      <c r="P40" s="17"/>
      <c r="Q40" s="20"/>
      <c r="R40" s="17"/>
      <c r="S40" s="20"/>
      <c r="T40" s="17">
        <v>15</v>
      </c>
      <c r="U40" s="20">
        <v>30</v>
      </c>
      <c r="V40" s="17"/>
      <c r="W40" s="20"/>
      <c r="X40" s="17"/>
      <c r="Y40" s="20"/>
    </row>
    <row r="41" spans="1:31" ht="21" customHeight="1" thickBot="1">
      <c r="A41" s="11">
        <v>22</v>
      </c>
      <c r="B41" s="258" t="s">
        <v>300</v>
      </c>
      <c r="C41" s="257" t="s">
        <v>320</v>
      </c>
      <c r="D41" s="46">
        <v>5</v>
      </c>
      <c r="E41" s="49"/>
      <c r="F41" s="230">
        <f t="shared" si="3"/>
        <v>60</v>
      </c>
      <c r="G41" s="51">
        <v>30</v>
      </c>
      <c r="H41" s="30">
        <v>30</v>
      </c>
      <c r="I41" s="30"/>
      <c r="J41" s="30"/>
      <c r="K41" s="30"/>
      <c r="L41" s="30"/>
      <c r="M41" s="30"/>
      <c r="N41" s="51"/>
      <c r="O41" s="52"/>
      <c r="P41" s="51"/>
      <c r="Q41" s="52"/>
      <c r="R41" s="51"/>
      <c r="S41" s="52"/>
      <c r="T41" s="51"/>
      <c r="U41" s="52"/>
      <c r="V41" s="51">
        <v>30</v>
      </c>
      <c r="W41" s="52">
        <v>30</v>
      </c>
      <c r="X41" s="51"/>
      <c r="Y41" s="52"/>
    </row>
    <row r="42" spans="1:31" s="77" customFormat="1" ht="15" customHeight="1" thickTop="1" thickBot="1">
      <c r="A42" s="290" t="s">
        <v>19</v>
      </c>
      <c r="B42" s="321"/>
      <c r="C42" s="321"/>
      <c r="D42" s="321"/>
      <c r="E42" s="322"/>
      <c r="F42" s="228">
        <f t="shared" si="3"/>
        <v>570</v>
      </c>
      <c r="G42" s="220">
        <f t="shared" ref="G42:Y42" si="4">SUM(G30:G41)</f>
        <v>255</v>
      </c>
      <c r="H42" s="220">
        <f t="shared" si="4"/>
        <v>315</v>
      </c>
      <c r="I42" s="220">
        <f t="shared" si="4"/>
        <v>0</v>
      </c>
      <c r="J42" s="220">
        <f t="shared" si="4"/>
        <v>0</v>
      </c>
      <c r="K42" s="220">
        <f t="shared" si="4"/>
        <v>0</v>
      </c>
      <c r="L42" s="220">
        <f t="shared" si="4"/>
        <v>0</v>
      </c>
      <c r="M42" s="220">
        <f t="shared" si="4"/>
        <v>0</v>
      </c>
      <c r="N42" s="220">
        <f t="shared" si="4"/>
        <v>60</v>
      </c>
      <c r="O42" s="220">
        <f t="shared" si="4"/>
        <v>60</v>
      </c>
      <c r="P42" s="220">
        <f t="shared" si="4"/>
        <v>60</v>
      </c>
      <c r="Q42" s="220">
        <f t="shared" si="4"/>
        <v>90</v>
      </c>
      <c r="R42" s="220">
        <f t="shared" si="4"/>
        <v>45</v>
      </c>
      <c r="S42" s="220">
        <f t="shared" si="4"/>
        <v>45</v>
      </c>
      <c r="T42" s="220">
        <f t="shared" si="4"/>
        <v>45</v>
      </c>
      <c r="U42" s="220">
        <f t="shared" si="4"/>
        <v>60</v>
      </c>
      <c r="V42" s="220">
        <f t="shared" si="4"/>
        <v>45</v>
      </c>
      <c r="W42" s="220">
        <f t="shared" si="4"/>
        <v>60</v>
      </c>
      <c r="X42" s="220">
        <f t="shared" si="4"/>
        <v>0</v>
      </c>
      <c r="Y42" s="220">
        <f t="shared" si="4"/>
        <v>0</v>
      </c>
    </row>
    <row r="43" spans="1:31" ht="15" customHeight="1" thickTop="1" thickBot="1">
      <c r="A43" s="299" t="s">
        <v>90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1"/>
      <c r="Z43" s="77"/>
      <c r="AA43" s="77"/>
      <c r="AB43" s="77"/>
      <c r="AC43" s="77"/>
      <c r="AD43" s="77"/>
      <c r="AE43" s="77"/>
    </row>
    <row r="44" spans="1:31" ht="15" customHeight="1" thickTop="1">
      <c r="A44" s="10">
        <v>23</v>
      </c>
      <c r="B44" s="170" t="s">
        <v>91</v>
      </c>
      <c r="C44" s="178" t="s">
        <v>203</v>
      </c>
      <c r="D44" s="10">
        <v>1</v>
      </c>
      <c r="E44" s="191"/>
      <c r="F44" s="228">
        <f t="shared" ref="F44:F55" si="5">SUM(G44:M44)</f>
        <v>60</v>
      </c>
      <c r="G44" s="61">
        <v>30</v>
      </c>
      <c r="H44" s="90">
        <v>30</v>
      </c>
      <c r="I44" s="90"/>
      <c r="J44" s="90"/>
      <c r="K44" s="117"/>
      <c r="L44" s="117"/>
      <c r="M44" s="59"/>
      <c r="N44" s="118">
        <v>30</v>
      </c>
      <c r="O44" s="91">
        <v>30</v>
      </c>
      <c r="P44" s="61"/>
      <c r="Q44" s="59"/>
      <c r="R44" s="61"/>
      <c r="S44" s="59"/>
      <c r="T44" s="61"/>
      <c r="U44" s="59"/>
      <c r="V44" s="61"/>
      <c r="W44" s="59"/>
      <c r="X44" s="61"/>
      <c r="Y44" s="59"/>
    </row>
    <row r="45" spans="1:31" ht="23.25" customHeight="1">
      <c r="A45" s="11">
        <v>24</v>
      </c>
      <c r="B45" s="255" t="s">
        <v>275</v>
      </c>
      <c r="C45" s="254" t="s">
        <v>321</v>
      </c>
      <c r="D45" s="192"/>
      <c r="E45" s="195">
        <v>1</v>
      </c>
      <c r="F45" s="196">
        <f t="shared" si="5"/>
        <v>30</v>
      </c>
      <c r="G45" s="64">
        <v>15</v>
      </c>
      <c r="H45" s="18">
        <v>15</v>
      </c>
      <c r="I45" s="18"/>
      <c r="J45" s="18"/>
      <c r="K45" s="21"/>
      <c r="L45" s="21"/>
      <c r="M45" s="20"/>
      <c r="N45" s="17">
        <v>15</v>
      </c>
      <c r="O45" s="65">
        <v>15</v>
      </c>
      <c r="P45" s="17"/>
      <c r="Q45" s="20"/>
      <c r="R45" s="17"/>
      <c r="S45" s="20"/>
      <c r="T45" s="17"/>
      <c r="U45" s="20"/>
      <c r="V45" s="17"/>
      <c r="W45" s="20"/>
      <c r="X45" s="17"/>
      <c r="Y45" s="20"/>
    </row>
    <row r="46" spans="1:31" ht="23.25" customHeight="1">
      <c r="A46" s="11">
        <v>25</v>
      </c>
      <c r="B46" s="255" t="s">
        <v>271</v>
      </c>
      <c r="C46" s="254" t="s">
        <v>322</v>
      </c>
      <c r="D46" s="11">
        <v>2</v>
      </c>
      <c r="E46" s="193"/>
      <c r="F46" s="196">
        <f t="shared" si="5"/>
        <v>45</v>
      </c>
      <c r="G46" s="64">
        <v>15</v>
      </c>
      <c r="H46" s="18">
        <v>30</v>
      </c>
      <c r="I46" s="18"/>
      <c r="J46" s="18"/>
      <c r="K46" s="21"/>
      <c r="L46" s="21"/>
      <c r="M46" s="20"/>
      <c r="N46" s="17"/>
      <c r="O46" s="65"/>
      <c r="P46" s="64">
        <v>15</v>
      </c>
      <c r="Q46" s="20">
        <v>30</v>
      </c>
      <c r="R46" s="64"/>
      <c r="S46" s="20"/>
      <c r="T46" s="17"/>
      <c r="U46" s="20"/>
      <c r="V46" s="64"/>
      <c r="W46" s="20"/>
      <c r="X46" s="17"/>
      <c r="Y46" s="20"/>
    </row>
    <row r="47" spans="1:31" ht="24.75" customHeight="1">
      <c r="A47" s="11">
        <v>26</v>
      </c>
      <c r="B47" s="255" t="s">
        <v>272</v>
      </c>
      <c r="C47" s="254" t="s">
        <v>323</v>
      </c>
      <c r="D47" s="192"/>
      <c r="E47" s="195">
        <v>2</v>
      </c>
      <c r="F47" s="196">
        <f t="shared" si="5"/>
        <v>30</v>
      </c>
      <c r="G47" s="64">
        <v>15</v>
      </c>
      <c r="H47" s="18">
        <v>15</v>
      </c>
      <c r="I47" s="18"/>
      <c r="J47" s="18"/>
      <c r="K47" s="21"/>
      <c r="L47" s="21"/>
      <c r="M47" s="20"/>
      <c r="N47" s="17"/>
      <c r="O47" s="65"/>
      <c r="P47" s="64">
        <v>15</v>
      </c>
      <c r="Q47" s="20">
        <v>15</v>
      </c>
      <c r="R47" s="64"/>
      <c r="S47" s="20"/>
      <c r="T47" s="17"/>
      <c r="U47" s="20"/>
      <c r="V47" s="64"/>
      <c r="W47" s="20"/>
      <c r="X47" s="17"/>
      <c r="Y47" s="20"/>
    </row>
    <row r="48" spans="1:31" ht="15" customHeight="1">
      <c r="A48" s="11">
        <v>27</v>
      </c>
      <c r="B48" s="169" t="s">
        <v>93</v>
      </c>
      <c r="C48" s="174" t="s">
        <v>204</v>
      </c>
      <c r="D48" s="11">
        <v>3</v>
      </c>
      <c r="E48" s="193"/>
      <c r="F48" s="196">
        <f t="shared" si="5"/>
        <v>45</v>
      </c>
      <c r="G48" s="64">
        <v>15</v>
      </c>
      <c r="H48" s="18">
        <v>30</v>
      </c>
      <c r="I48" s="18"/>
      <c r="J48" s="18"/>
      <c r="K48" s="21"/>
      <c r="L48" s="21"/>
      <c r="M48" s="20"/>
      <c r="N48" s="64"/>
      <c r="O48" s="67"/>
      <c r="P48" s="17"/>
      <c r="Q48" s="20"/>
      <c r="R48" s="64">
        <v>15</v>
      </c>
      <c r="S48" s="20">
        <v>30</v>
      </c>
      <c r="T48" s="17"/>
      <c r="U48" s="20"/>
      <c r="V48" s="64"/>
      <c r="W48" s="20"/>
      <c r="X48" s="17"/>
      <c r="Y48" s="20"/>
    </row>
    <row r="49" spans="1:31" ht="24.75" customHeight="1">
      <c r="A49" s="11">
        <v>28</v>
      </c>
      <c r="B49" s="255" t="s">
        <v>282</v>
      </c>
      <c r="C49" s="254" t="s">
        <v>324</v>
      </c>
      <c r="D49" s="11">
        <v>4</v>
      </c>
      <c r="E49" s="193"/>
      <c r="F49" s="196">
        <f t="shared" si="5"/>
        <v>45</v>
      </c>
      <c r="G49" s="64">
        <v>15</v>
      </c>
      <c r="H49" s="18">
        <v>30</v>
      </c>
      <c r="I49" s="18"/>
      <c r="J49" s="18"/>
      <c r="K49" s="21"/>
      <c r="L49" s="21"/>
      <c r="M49" s="44"/>
      <c r="N49" s="42"/>
      <c r="O49" s="162"/>
      <c r="P49" s="161"/>
      <c r="Q49" s="44"/>
      <c r="R49" s="161"/>
      <c r="S49" s="44"/>
      <c r="T49" s="42">
        <v>15</v>
      </c>
      <c r="U49" s="44">
        <v>30</v>
      </c>
      <c r="V49" s="161"/>
      <c r="W49" s="44"/>
      <c r="X49" s="42"/>
      <c r="Y49" s="20"/>
    </row>
    <row r="50" spans="1:31" ht="27.75" customHeight="1">
      <c r="A50" s="11">
        <v>29</v>
      </c>
      <c r="B50" s="169" t="s">
        <v>304</v>
      </c>
      <c r="C50" s="254" t="s">
        <v>325</v>
      </c>
      <c r="D50" s="11">
        <v>4</v>
      </c>
      <c r="E50" s="193"/>
      <c r="F50" s="196">
        <f t="shared" si="5"/>
        <v>45</v>
      </c>
      <c r="G50" s="64">
        <v>15</v>
      </c>
      <c r="H50" s="18">
        <v>30</v>
      </c>
      <c r="I50" s="18"/>
      <c r="J50" s="18"/>
      <c r="K50" s="21"/>
      <c r="L50" s="21"/>
      <c r="M50" s="20"/>
      <c r="N50" s="17"/>
      <c r="O50" s="65"/>
      <c r="P50" s="64"/>
      <c r="Q50" s="20"/>
      <c r="R50" s="64"/>
      <c r="S50" s="20"/>
      <c r="T50" s="17">
        <v>15</v>
      </c>
      <c r="U50" s="20">
        <v>30</v>
      </c>
      <c r="V50" s="64"/>
      <c r="W50" s="20"/>
      <c r="X50" s="17"/>
      <c r="Y50" s="20"/>
    </row>
    <row r="51" spans="1:31" ht="17.100000000000001" customHeight="1">
      <c r="A51" s="11">
        <v>30</v>
      </c>
      <c r="B51" s="169" t="s">
        <v>95</v>
      </c>
      <c r="C51" s="174" t="s">
        <v>205</v>
      </c>
      <c r="D51" s="192"/>
      <c r="E51" s="195">
        <v>5</v>
      </c>
      <c r="F51" s="226">
        <f t="shared" si="5"/>
        <v>30</v>
      </c>
      <c r="G51" s="64"/>
      <c r="H51" s="18">
        <v>30</v>
      </c>
      <c r="I51" s="18"/>
      <c r="J51" s="18"/>
      <c r="K51" s="21"/>
      <c r="L51" s="21"/>
      <c r="M51" s="20"/>
      <c r="N51" s="64"/>
      <c r="O51" s="67"/>
      <c r="P51" s="17"/>
      <c r="Q51" s="20"/>
      <c r="R51" s="64"/>
      <c r="S51" s="20"/>
      <c r="T51" s="17"/>
      <c r="U51" s="20"/>
      <c r="V51" s="64"/>
      <c r="W51" s="20">
        <v>30</v>
      </c>
      <c r="X51" s="17"/>
      <c r="Y51" s="20"/>
    </row>
    <row r="52" spans="1:31" ht="17.100000000000001" customHeight="1">
      <c r="A52" s="11">
        <v>31</v>
      </c>
      <c r="B52" s="169" t="s">
        <v>97</v>
      </c>
      <c r="C52" s="179" t="s">
        <v>206</v>
      </c>
      <c r="D52" s="194"/>
      <c r="E52" s="19">
        <v>5</v>
      </c>
      <c r="F52" s="196">
        <f t="shared" si="5"/>
        <v>30</v>
      </c>
      <c r="G52" s="42">
        <v>15</v>
      </c>
      <c r="H52" s="43">
        <v>15</v>
      </c>
      <c r="I52" s="43"/>
      <c r="J52" s="43"/>
      <c r="K52" s="160"/>
      <c r="L52" s="160"/>
      <c r="M52" s="44"/>
      <c r="N52" s="161"/>
      <c r="O52" s="60"/>
      <c r="P52" s="42"/>
      <c r="Q52" s="44"/>
      <c r="R52" s="42"/>
      <c r="S52" s="44"/>
      <c r="T52" s="42"/>
      <c r="U52" s="44"/>
      <c r="V52" s="42">
        <v>15</v>
      </c>
      <c r="W52" s="44">
        <v>15</v>
      </c>
      <c r="X52" s="42"/>
      <c r="Y52" s="44"/>
    </row>
    <row r="53" spans="1:31" ht="29.25" customHeight="1">
      <c r="A53" s="11">
        <v>32</v>
      </c>
      <c r="B53" s="169" t="s">
        <v>276</v>
      </c>
      <c r="C53" s="254" t="s">
        <v>326</v>
      </c>
      <c r="D53" s="11">
        <v>5</v>
      </c>
      <c r="E53" s="193"/>
      <c r="F53" s="196">
        <f t="shared" si="5"/>
        <v>60</v>
      </c>
      <c r="G53" s="64">
        <v>30</v>
      </c>
      <c r="H53" s="18">
        <v>30</v>
      </c>
      <c r="I53" s="18"/>
      <c r="J53" s="18"/>
      <c r="K53" s="21"/>
      <c r="L53" s="21"/>
      <c r="M53" s="20"/>
      <c r="N53" s="17"/>
      <c r="O53" s="65"/>
      <c r="P53" s="17"/>
      <c r="Q53" s="20"/>
      <c r="R53" s="17"/>
      <c r="S53" s="20"/>
      <c r="T53" s="17"/>
      <c r="U53" s="20"/>
      <c r="V53" s="17">
        <v>30</v>
      </c>
      <c r="W53" s="20">
        <v>30</v>
      </c>
      <c r="X53" s="17"/>
      <c r="Y53" s="20"/>
    </row>
    <row r="54" spans="1:31" ht="24.75" customHeight="1">
      <c r="A54" s="11">
        <v>33</v>
      </c>
      <c r="B54" s="255" t="s">
        <v>277</v>
      </c>
      <c r="C54" s="254" t="s">
        <v>327</v>
      </c>
      <c r="D54" s="11">
        <v>6</v>
      </c>
      <c r="E54" s="193"/>
      <c r="F54" s="196">
        <f t="shared" si="5"/>
        <v>30</v>
      </c>
      <c r="G54" s="64">
        <v>15</v>
      </c>
      <c r="H54" s="18">
        <v>15</v>
      </c>
      <c r="I54" s="18"/>
      <c r="J54" s="18"/>
      <c r="K54" s="21"/>
      <c r="L54" s="21"/>
      <c r="M54" s="20"/>
      <c r="N54" s="17"/>
      <c r="O54" s="65"/>
      <c r="P54" s="64"/>
      <c r="Q54" s="20"/>
      <c r="R54" s="64"/>
      <c r="S54" s="20"/>
      <c r="T54" s="17"/>
      <c r="U54" s="20"/>
      <c r="V54" s="64"/>
      <c r="W54" s="20"/>
      <c r="X54" s="17">
        <v>15</v>
      </c>
      <c r="Y54" s="20">
        <v>15</v>
      </c>
    </row>
    <row r="55" spans="1:31" ht="15" customHeight="1" thickBot="1">
      <c r="A55" s="11">
        <v>34</v>
      </c>
      <c r="B55" s="169" t="s">
        <v>99</v>
      </c>
      <c r="C55" s="174" t="s">
        <v>207</v>
      </c>
      <c r="D55" s="192"/>
      <c r="E55" s="195">
        <v>6</v>
      </c>
      <c r="F55" s="196">
        <f t="shared" si="5"/>
        <v>30</v>
      </c>
      <c r="G55" s="64"/>
      <c r="H55" s="18">
        <v>30</v>
      </c>
      <c r="I55" s="18"/>
      <c r="J55" s="18"/>
      <c r="K55" s="21"/>
      <c r="L55" s="21"/>
      <c r="M55" s="20"/>
      <c r="N55" s="17"/>
      <c r="O55" s="65"/>
      <c r="P55" s="64"/>
      <c r="Q55" s="20"/>
      <c r="R55" s="64"/>
      <c r="S55" s="20"/>
      <c r="T55" s="17"/>
      <c r="U55" s="20"/>
      <c r="V55" s="64"/>
      <c r="W55" s="20"/>
      <c r="X55" s="17"/>
      <c r="Y55" s="20">
        <v>30</v>
      </c>
    </row>
    <row r="56" spans="1:31" s="77" customFormat="1" ht="15" customHeight="1" thickTop="1" thickBot="1">
      <c r="A56" s="290" t="s">
        <v>19</v>
      </c>
      <c r="B56" s="321"/>
      <c r="C56" s="321"/>
      <c r="D56" s="321"/>
      <c r="E56" s="322"/>
      <c r="F56" s="220">
        <f t="shared" ref="F56:Y56" si="6">SUM(F44:F55)</f>
        <v>480</v>
      </c>
      <c r="G56" s="220">
        <f t="shared" si="6"/>
        <v>180</v>
      </c>
      <c r="H56" s="220">
        <f t="shared" si="6"/>
        <v>300</v>
      </c>
      <c r="I56" s="220">
        <f t="shared" si="6"/>
        <v>0</v>
      </c>
      <c r="J56" s="220">
        <f t="shared" si="6"/>
        <v>0</v>
      </c>
      <c r="K56" s="220">
        <f t="shared" si="6"/>
        <v>0</v>
      </c>
      <c r="L56" s="220">
        <f t="shared" si="6"/>
        <v>0</v>
      </c>
      <c r="M56" s="220">
        <f t="shared" si="6"/>
        <v>0</v>
      </c>
      <c r="N56" s="220">
        <f t="shared" si="6"/>
        <v>45</v>
      </c>
      <c r="O56" s="220">
        <f t="shared" si="6"/>
        <v>45</v>
      </c>
      <c r="P56" s="220">
        <f t="shared" si="6"/>
        <v>30</v>
      </c>
      <c r="Q56" s="220">
        <f t="shared" si="6"/>
        <v>45</v>
      </c>
      <c r="R56" s="220">
        <f t="shared" si="6"/>
        <v>15</v>
      </c>
      <c r="S56" s="220">
        <f t="shared" si="6"/>
        <v>30</v>
      </c>
      <c r="T56" s="220">
        <f t="shared" si="6"/>
        <v>30</v>
      </c>
      <c r="U56" s="220">
        <f t="shared" si="6"/>
        <v>60</v>
      </c>
      <c r="V56" s="220">
        <f t="shared" si="6"/>
        <v>45</v>
      </c>
      <c r="W56" s="220">
        <f t="shared" si="6"/>
        <v>75</v>
      </c>
      <c r="X56" s="220">
        <f t="shared" si="6"/>
        <v>15</v>
      </c>
      <c r="Y56" s="220">
        <f t="shared" si="6"/>
        <v>45</v>
      </c>
    </row>
    <row r="57" spans="1:31" ht="15" customHeight="1" thickTop="1" thickBot="1">
      <c r="A57" s="299" t="s">
        <v>101</v>
      </c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1"/>
      <c r="Z57" s="77"/>
      <c r="AA57" s="77"/>
      <c r="AB57" s="77"/>
      <c r="AC57" s="77"/>
      <c r="AD57" s="77"/>
      <c r="AE57" s="77"/>
    </row>
    <row r="58" spans="1:31" ht="15" customHeight="1" thickTop="1">
      <c r="A58" s="57" t="s">
        <v>107</v>
      </c>
      <c r="B58" s="168" t="s">
        <v>306</v>
      </c>
      <c r="C58" s="178" t="s">
        <v>208</v>
      </c>
      <c r="D58" s="57"/>
      <c r="E58" s="106">
        <v>3</v>
      </c>
      <c r="F58" s="228">
        <f t="shared" ref="F58:F62" si="7">SUM(G58:M58)</f>
        <v>30</v>
      </c>
      <c r="G58" s="61">
        <v>15</v>
      </c>
      <c r="H58" s="90">
        <v>15</v>
      </c>
      <c r="I58" s="90"/>
      <c r="J58" s="90"/>
      <c r="K58" s="117"/>
      <c r="L58" s="117"/>
      <c r="M58" s="59"/>
      <c r="N58" s="118"/>
      <c r="O58" s="91"/>
      <c r="P58" s="61"/>
      <c r="Q58" s="59"/>
      <c r="R58" s="61">
        <v>15</v>
      </c>
      <c r="S58" s="59">
        <v>15</v>
      </c>
      <c r="T58" s="61"/>
      <c r="U58" s="59"/>
      <c r="V58" s="61"/>
      <c r="W58" s="59"/>
      <c r="X58" s="61"/>
      <c r="Y58" s="59"/>
    </row>
    <row r="59" spans="1:31" ht="15" customHeight="1">
      <c r="A59" s="14" t="s">
        <v>109</v>
      </c>
      <c r="B59" s="169" t="s">
        <v>105</v>
      </c>
      <c r="C59" s="174" t="s">
        <v>209</v>
      </c>
      <c r="D59" s="14"/>
      <c r="E59" s="63"/>
      <c r="F59" s="196"/>
      <c r="G59" s="64"/>
      <c r="H59" s="18"/>
      <c r="I59" s="18"/>
      <c r="J59" s="18"/>
      <c r="K59" s="21"/>
      <c r="L59" s="21"/>
      <c r="M59" s="20"/>
      <c r="N59" s="17"/>
      <c r="O59" s="65"/>
      <c r="P59" s="17"/>
      <c r="Q59" s="20"/>
      <c r="R59" s="17"/>
      <c r="S59" s="20"/>
      <c r="T59" s="17"/>
      <c r="U59" s="20"/>
      <c r="V59" s="17"/>
      <c r="W59" s="20"/>
      <c r="X59" s="17"/>
      <c r="Y59" s="20"/>
    </row>
    <row r="60" spans="1:31" ht="15" customHeight="1">
      <c r="A60" s="14" t="s">
        <v>210</v>
      </c>
      <c r="B60" s="169" t="s">
        <v>307</v>
      </c>
      <c r="C60" s="174" t="s">
        <v>211</v>
      </c>
      <c r="D60" s="14"/>
      <c r="E60" s="195">
        <v>4</v>
      </c>
      <c r="F60" s="196">
        <f t="shared" si="7"/>
        <v>30</v>
      </c>
      <c r="G60" s="64">
        <v>15</v>
      </c>
      <c r="H60" s="18">
        <v>15</v>
      </c>
      <c r="I60" s="18"/>
      <c r="J60" s="18"/>
      <c r="K60" s="21"/>
      <c r="L60" s="21"/>
      <c r="M60" s="20"/>
      <c r="N60" s="17"/>
      <c r="O60" s="65"/>
      <c r="P60" s="17"/>
      <c r="Q60" s="20"/>
      <c r="R60" s="17"/>
      <c r="S60" s="20"/>
      <c r="T60" s="17">
        <v>15</v>
      </c>
      <c r="U60" s="20">
        <v>15</v>
      </c>
      <c r="V60" s="17"/>
      <c r="W60" s="20"/>
      <c r="X60" s="17"/>
      <c r="Y60" s="20"/>
    </row>
    <row r="61" spans="1:31" ht="28.5" customHeight="1">
      <c r="A61" s="14" t="s">
        <v>112</v>
      </c>
      <c r="B61" s="169" t="s">
        <v>283</v>
      </c>
      <c r="C61" s="254" t="s">
        <v>328</v>
      </c>
      <c r="D61" s="14"/>
      <c r="E61" s="63"/>
      <c r="F61" s="196"/>
      <c r="G61" s="64"/>
      <c r="H61" s="18"/>
      <c r="I61" s="18"/>
      <c r="J61" s="18"/>
      <c r="K61" s="21"/>
      <c r="L61" s="21"/>
      <c r="M61" s="20"/>
      <c r="N61" s="17"/>
      <c r="O61" s="65"/>
      <c r="P61" s="64"/>
      <c r="Q61" s="20"/>
      <c r="R61" s="64"/>
      <c r="S61" s="20"/>
      <c r="T61" s="17"/>
      <c r="U61" s="20"/>
      <c r="V61" s="64"/>
      <c r="W61" s="20"/>
      <c r="X61" s="17"/>
      <c r="Y61" s="20"/>
    </row>
    <row r="62" spans="1:31" ht="15" customHeight="1">
      <c r="A62" s="14" t="s">
        <v>255</v>
      </c>
      <c r="B62" s="169" t="s">
        <v>308</v>
      </c>
      <c r="C62" s="174" t="s">
        <v>212</v>
      </c>
      <c r="D62" s="14"/>
      <c r="E62" s="195">
        <v>5</v>
      </c>
      <c r="F62" s="196">
        <f t="shared" si="7"/>
        <v>30</v>
      </c>
      <c r="G62" s="64">
        <v>15</v>
      </c>
      <c r="H62" s="18">
        <v>15</v>
      </c>
      <c r="I62" s="18"/>
      <c r="J62" s="18"/>
      <c r="K62" s="21"/>
      <c r="L62" s="21"/>
      <c r="M62" s="20"/>
      <c r="N62" s="17"/>
      <c r="O62" s="65"/>
      <c r="P62" s="64"/>
      <c r="Q62" s="20"/>
      <c r="R62" s="64"/>
      <c r="S62" s="20"/>
      <c r="T62" s="17"/>
      <c r="U62" s="20"/>
      <c r="V62" s="64">
        <v>15</v>
      </c>
      <c r="W62" s="20">
        <v>15</v>
      </c>
      <c r="X62" s="17"/>
      <c r="Y62" s="20"/>
    </row>
    <row r="63" spans="1:31" ht="15" customHeight="1">
      <c r="A63" s="14" t="s">
        <v>213</v>
      </c>
      <c r="B63" s="169" t="s">
        <v>113</v>
      </c>
      <c r="C63" s="174" t="s">
        <v>214</v>
      </c>
      <c r="D63" s="14"/>
      <c r="E63" s="63"/>
      <c r="F63" s="196"/>
      <c r="G63" s="64"/>
      <c r="H63" s="18"/>
      <c r="I63" s="18"/>
      <c r="J63" s="18"/>
      <c r="K63" s="21"/>
      <c r="L63" s="21"/>
      <c r="M63" s="29"/>
      <c r="N63" s="64"/>
      <c r="O63" s="29"/>
      <c r="P63" s="17"/>
      <c r="Q63" s="20"/>
      <c r="R63" s="64"/>
      <c r="S63" s="29"/>
      <c r="T63" s="17"/>
      <c r="U63" s="20"/>
      <c r="V63" s="64"/>
      <c r="W63" s="29"/>
      <c r="X63" s="17"/>
      <c r="Y63" s="20"/>
    </row>
    <row r="64" spans="1:31" ht="15" customHeight="1" thickBot="1">
      <c r="A64" s="11">
        <v>38</v>
      </c>
      <c r="B64" s="197" t="s">
        <v>256</v>
      </c>
      <c r="C64" s="249" t="s">
        <v>305</v>
      </c>
      <c r="D64" s="14"/>
      <c r="E64" s="195">
        <v>6</v>
      </c>
      <c r="F64" s="196">
        <f t="shared" ref="F64" si="8">SUM(G64:M64)</f>
        <v>15</v>
      </c>
      <c r="G64" s="64"/>
      <c r="H64" s="18"/>
      <c r="I64" s="18">
        <v>15</v>
      </c>
      <c r="J64" s="18"/>
      <c r="K64" s="21"/>
      <c r="L64" s="21"/>
      <c r="M64" s="29"/>
      <c r="N64" s="64"/>
      <c r="O64" s="29"/>
      <c r="P64" s="17"/>
      <c r="Q64" s="20"/>
      <c r="R64" s="64"/>
      <c r="S64" s="29"/>
      <c r="T64" s="17"/>
      <c r="U64" s="20"/>
      <c r="V64" s="64"/>
      <c r="W64" s="29"/>
      <c r="X64" s="17"/>
      <c r="Y64" s="20">
        <v>15</v>
      </c>
    </row>
    <row r="65" spans="1:25" s="77" customFormat="1" ht="15" customHeight="1" thickTop="1" thickBot="1">
      <c r="A65" s="290" t="s">
        <v>19</v>
      </c>
      <c r="B65" s="321"/>
      <c r="C65" s="321"/>
      <c r="D65" s="321"/>
      <c r="E65" s="322"/>
      <c r="F65" s="220">
        <f>SUM(F58+F60+F62+F64)</f>
        <v>105</v>
      </c>
      <c r="G65" s="220">
        <f>SUM(G58+G60+G62+G64)</f>
        <v>45</v>
      </c>
      <c r="H65" s="220">
        <f t="shared" ref="H65:Y65" si="9">SUM(H58+H60+H62+H64)</f>
        <v>45</v>
      </c>
      <c r="I65" s="220">
        <f t="shared" si="9"/>
        <v>15</v>
      </c>
      <c r="J65" s="220">
        <f t="shared" si="9"/>
        <v>0</v>
      </c>
      <c r="K65" s="220">
        <f t="shared" si="9"/>
        <v>0</v>
      </c>
      <c r="L65" s="220">
        <f t="shared" si="9"/>
        <v>0</v>
      </c>
      <c r="M65" s="220">
        <f t="shared" si="9"/>
        <v>0</v>
      </c>
      <c r="N65" s="220">
        <f t="shared" si="9"/>
        <v>0</v>
      </c>
      <c r="O65" s="220">
        <f t="shared" si="9"/>
        <v>0</v>
      </c>
      <c r="P65" s="220">
        <f t="shared" si="9"/>
        <v>0</v>
      </c>
      <c r="Q65" s="220">
        <f t="shared" si="9"/>
        <v>0</v>
      </c>
      <c r="R65" s="220">
        <f t="shared" si="9"/>
        <v>15</v>
      </c>
      <c r="S65" s="220">
        <f t="shared" si="9"/>
        <v>15</v>
      </c>
      <c r="T65" s="220">
        <f t="shared" si="9"/>
        <v>15</v>
      </c>
      <c r="U65" s="220">
        <f t="shared" si="9"/>
        <v>15</v>
      </c>
      <c r="V65" s="220">
        <f t="shared" si="9"/>
        <v>15</v>
      </c>
      <c r="W65" s="220">
        <f t="shared" si="9"/>
        <v>15</v>
      </c>
      <c r="X65" s="220">
        <f t="shared" si="9"/>
        <v>0</v>
      </c>
      <c r="Y65" s="220">
        <f t="shared" si="9"/>
        <v>15</v>
      </c>
    </row>
    <row r="66" spans="1:25" ht="15" customHeight="1" thickTop="1" thickBot="1">
      <c r="A66" s="299" t="s">
        <v>116</v>
      </c>
      <c r="B66" s="300"/>
      <c r="C66" s="300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0"/>
      <c r="Y66" s="301"/>
    </row>
    <row r="67" spans="1:25" ht="53.1" customHeight="1" thickTop="1">
      <c r="A67" s="39">
        <v>39</v>
      </c>
      <c r="B67" s="166" t="s">
        <v>117</v>
      </c>
      <c r="C67" s="180" t="s">
        <v>215</v>
      </c>
      <c r="D67" s="40"/>
      <c r="E67" s="39">
        <v>4</v>
      </c>
      <c r="F67" s="196">
        <f>SUM(G67:M67)</f>
        <v>30</v>
      </c>
      <c r="G67" s="42"/>
      <c r="H67" s="43"/>
      <c r="I67" s="43"/>
      <c r="J67" s="43"/>
      <c r="K67" s="43"/>
      <c r="L67" s="43">
        <v>30</v>
      </c>
      <c r="M67" s="43"/>
      <c r="N67" s="42"/>
      <c r="O67" s="44"/>
      <c r="P67" s="42"/>
      <c r="Q67" s="44"/>
      <c r="R67" s="42"/>
      <c r="S67" s="60"/>
      <c r="T67" s="42"/>
      <c r="U67" s="44">
        <v>30</v>
      </c>
      <c r="V67" s="42"/>
      <c r="W67" s="44"/>
      <c r="X67" s="42"/>
      <c r="Y67" s="44"/>
    </row>
    <row r="68" spans="1:25" ht="53.1" customHeight="1">
      <c r="A68" s="11">
        <v>40</v>
      </c>
      <c r="B68" s="167" t="s">
        <v>119</v>
      </c>
      <c r="C68" s="181" t="s">
        <v>216</v>
      </c>
      <c r="D68" s="14"/>
      <c r="E68" s="11">
        <v>5</v>
      </c>
      <c r="F68" s="226">
        <f>SUM(G68:M68)</f>
        <v>30</v>
      </c>
      <c r="G68" s="17"/>
      <c r="H68" s="18"/>
      <c r="I68" s="18"/>
      <c r="J68" s="18"/>
      <c r="K68" s="18"/>
      <c r="L68" s="18">
        <v>30</v>
      </c>
      <c r="M68" s="18"/>
      <c r="N68" s="17"/>
      <c r="O68" s="20"/>
      <c r="P68" s="17"/>
      <c r="Q68" s="20"/>
      <c r="R68" s="17"/>
      <c r="S68" s="67"/>
      <c r="T68" s="17"/>
      <c r="U68" s="20"/>
      <c r="V68" s="17"/>
      <c r="W68" s="20">
        <v>30</v>
      </c>
      <c r="X68" s="17"/>
      <c r="Y68" s="20"/>
    </row>
    <row r="69" spans="1:25" ht="53.1" customHeight="1" thickBot="1">
      <c r="A69" s="68">
        <v>41</v>
      </c>
      <c r="B69" s="167" t="s">
        <v>121</v>
      </c>
      <c r="C69" s="181" t="s">
        <v>217</v>
      </c>
      <c r="D69" s="14"/>
      <c r="E69" s="11">
        <v>6</v>
      </c>
      <c r="F69" s="226">
        <f>SUM(G69:M69)</f>
        <v>30</v>
      </c>
      <c r="G69" s="17"/>
      <c r="H69" s="18"/>
      <c r="I69" s="18"/>
      <c r="J69" s="18"/>
      <c r="K69" s="18"/>
      <c r="L69" s="18">
        <v>30</v>
      </c>
      <c r="M69" s="18"/>
      <c r="N69" s="17"/>
      <c r="O69" s="20"/>
      <c r="P69" s="17"/>
      <c r="Q69" s="20"/>
      <c r="R69" s="17"/>
      <c r="S69" s="67"/>
      <c r="T69" s="17"/>
      <c r="U69" s="20"/>
      <c r="V69" s="17"/>
      <c r="W69" s="20"/>
      <c r="X69" s="17"/>
      <c r="Y69" s="20">
        <v>30</v>
      </c>
    </row>
    <row r="70" spans="1:25" s="77" customFormat="1" ht="17.100000000000001" customHeight="1" thickTop="1" thickBot="1">
      <c r="A70" s="290" t="s">
        <v>19</v>
      </c>
      <c r="B70" s="321"/>
      <c r="C70" s="321"/>
      <c r="D70" s="321"/>
      <c r="E70" s="322"/>
      <c r="F70" s="220">
        <f t="shared" ref="F70:Y70" si="10">SUM(F67:F69)</f>
        <v>90</v>
      </c>
      <c r="G70" s="221">
        <f t="shared" si="10"/>
        <v>0</v>
      </c>
      <c r="H70" s="222">
        <f t="shared" si="10"/>
        <v>0</v>
      </c>
      <c r="I70" s="222">
        <f t="shared" si="10"/>
        <v>0</v>
      </c>
      <c r="J70" s="222">
        <f t="shared" si="10"/>
        <v>0</v>
      </c>
      <c r="K70" s="222">
        <f t="shared" si="10"/>
        <v>0</v>
      </c>
      <c r="L70" s="222">
        <f t="shared" si="10"/>
        <v>90</v>
      </c>
      <c r="M70" s="223">
        <f t="shared" si="10"/>
        <v>0</v>
      </c>
      <c r="N70" s="221">
        <f t="shared" si="10"/>
        <v>0</v>
      </c>
      <c r="O70" s="223">
        <f t="shared" si="10"/>
        <v>0</v>
      </c>
      <c r="P70" s="221">
        <f t="shared" si="10"/>
        <v>0</v>
      </c>
      <c r="Q70" s="223">
        <f t="shared" si="10"/>
        <v>0</v>
      </c>
      <c r="R70" s="221">
        <f t="shared" si="10"/>
        <v>0</v>
      </c>
      <c r="S70" s="223">
        <f t="shared" si="10"/>
        <v>0</v>
      </c>
      <c r="T70" s="221">
        <f t="shared" si="10"/>
        <v>0</v>
      </c>
      <c r="U70" s="223">
        <f t="shared" si="10"/>
        <v>30</v>
      </c>
      <c r="V70" s="221">
        <f t="shared" si="10"/>
        <v>0</v>
      </c>
      <c r="W70" s="223">
        <f t="shared" si="10"/>
        <v>30</v>
      </c>
      <c r="X70" s="221">
        <f t="shared" si="10"/>
        <v>0</v>
      </c>
      <c r="Y70" s="223">
        <f t="shared" si="10"/>
        <v>30</v>
      </c>
    </row>
    <row r="71" spans="1:25" ht="17.100000000000001" customHeight="1" thickTop="1">
      <c r="A71" s="309" t="s">
        <v>259</v>
      </c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310"/>
      <c r="Y71" s="311"/>
    </row>
    <row r="72" spans="1:25" ht="17.100000000000001" customHeight="1" thickBot="1">
      <c r="A72" s="313" t="s">
        <v>123</v>
      </c>
      <c r="B72" s="314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</row>
    <row r="73" spans="1:25" ht="17.100000000000001" customHeight="1" thickTop="1">
      <c r="A73" s="10">
        <v>42</v>
      </c>
      <c r="B73" s="168" t="s">
        <v>124</v>
      </c>
      <c r="C73" s="178" t="s">
        <v>218</v>
      </c>
      <c r="D73" s="57"/>
      <c r="E73" s="10">
        <v>3</v>
      </c>
      <c r="F73" s="228">
        <f t="shared" ref="F73:F81" si="11">SUM(G73:M73)</f>
        <v>45</v>
      </c>
      <c r="G73" s="61">
        <v>15</v>
      </c>
      <c r="H73" s="90">
        <v>30</v>
      </c>
      <c r="I73" s="90"/>
      <c r="J73" s="90"/>
      <c r="K73" s="90"/>
      <c r="L73" s="90"/>
      <c r="M73" s="90"/>
      <c r="N73" s="61"/>
      <c r="O73" s="59"/>
      <c r="P73" s="61"/>
      <c r="Q73" s="59"/>
      <c r="R73" s="61">
        <v>15</v>
      </c>
      <c r="S73" s="91">
        <v>30</v>
      </c>
      <c r="T73" s="61"/>
      <c r="U73" s="59"/>
      <c r="V73" s="61"/>
      <c r="W73" s="59"/>
      <c r="X73" s="61"/>
      <c r="Y73" s="59"/>
    </row>
    <row r="74" spans="1:25" ht="17.100000000000001" customHeight="1">
      <c r="A74" s="11">
        <v>43</v>
      </c>
      <c r="B74" s="169" t="s">
        <v>126</v>
      </c>
      <c r="C74" s="174" t="s">
        <v>219</v>
      </c>
      <c r="D74" s="14"/>
      <c r="E74" s="11">
        <v>3</v>
      </c>
      <c r="F74" s="226">
        <f t="shared" si="11"/>
        <v>45</v>
      </c>
      <c r="G74" s="17">
        <v>15</v>
      </c>
      <c r="H74" s="18">
        <v>30</v>
      </c>
      <c r="I74" s="18"/>
      <c r="J74" s="18"/>
      <c r="K74" s="18"/>
      <c r="L74" s="18"/>
      <c r="M74" s="18"/>
      <c r="N74" s="17"/>
      <c r="O74" s="20"/>
      <c r="P74" s="17"/>
      <c r="Q74" s="20"/>
      <c r="R74" s="17">
        <v>15</v>
      </c>
      <c r="S74" s="67">
        <v>30</v>
      </c>
      <c r="T74" s="17"/>
      <c r="U74" s="20"/>
      <c r="V74" s="17"/>
      <c r="W74" s="20"/>
      <c r="X74" s="17"/>
      <c r="Y74" s="20"/>
    </row>
    <row r="75" spans="1:25" ht="17.100000000000001" customHeight="1">
      <c r="A75" s="11">
        <v>44</v>
      </c>
      <c r="B75" s="169" t="s">
        <v>128</v>
      </c>
      <c r="C75" s="174" t="s">
        <v>220</v>
      </c>
      <c r="D75" s="14"/>
      <c r="E75" s="11">
        <v>4</v>
      </c>
      <c r="F75" s="226">
        <f t="shared" si="11"/>
        <v>45</v>
      </c>
      <c r="G75" s="17">
        <v>15</v>
      </c>
      <c r="H75" s="18">
        <v>30</v>
      </c>
      <c r="I75" s="18"/>
      <c r="J75" s="18"/>
      <c r="K75" s="18"/>
      <c r="L75" s="18"/>
      <c r="M75" s="18"/>
      <c r="N75" s="17"/>
      <c r="O75" s="20"/>
      <c r="P75" s="17"/>
      <c r="Q75" s="20"/>
      <c r="R75" s="17"/>
      <c r="S75" s="67"/>
      <c r="T75" s="17">
        <v>15</v>
      </c>
      <c r="U75" s="20">
        <v>30</v>
      </c>
      <c r="V75" s="17"/>
      <c r="W75" s="20"/>
      <c r="X75" s="17"/>
      <c r="Y75" s="20"/>
    </row>
    <row r="76" spans="1:25" ht="17.100000000000001" customHeight="1">
      <c r="A76" s="11">
        <v>45</v>
      </c>
      <c r="B76" s="169" t="s">
        <v>130</v>
      </c>
      <c r="C76" s="174" t="s">
        <v>221</v>
      </c>
      <c r="D76" s="14"/>
      <c r="E76" s="11">
        <v>6</v>
      </c>
      <c r="F76" s="226">
        <f t="shared" si="11"/>
        <v>30</v>
      </c>
      <c r="G76" s="17"/>
      <c r="H76" s="18">
        <v>30</v>
      </c>
      <c r="I76" s="18"/>
      <c r="J76" s="18"/>
      <c r="K76" s="18"/>
      <c r="L76" s="18"/>
      <c r="M76" s="18"/>
      <c r="N76" s="17"/>
      <c r="O76" s="20"/>
      <c r="P76" s="17"/>
      <c r="Q76" s="20"/>
      <c r="R76" s="17"/>
      <c r="S76" s="67"/>
      <c r="T76" s="17"/>
      <c r="U76" s="20"/>
      <c r="V76" s="17"/>
      <c r="W76" s="20"/>
      <c r="X76" s="17"/>
      <c r="Y76" s="20">
        <v>30</v>
      </c>
    </row>
    <row r="77" spans="1:25" ht="31.5" customHeight="1">
      <c r="A77" s="11">
        <v>46</v>
      </c>
      <c r="B77" s="169" t="s">
        <v>284</v>
      </c>
      <c r="C77" s="254" t="s">
        <v>329</v>
      </c>
      <c r="D77" s="14"/>
      <c r="E77" s="11">
        <v>5</v>
      </c>
      <c r="F77" s="226">
        <f t="shared" si="11"/>
        <v>30</v>
      </c>
      <c r="G77" s="17"/>
      <c r="H77" s="18">
        <v>30</v>
      </c>
      <c r="I77" s="18"/>
      <c r="J77" s="18"/>
      <c r="K77" s="18"/>
      <c r="L77" s="18"/>
      <c r="M77" s="18"/>
      <c r="N77" s="17"/>
      <c r="O77" s="20"/>
      <c r="P77" s="17"/>
      <c r="Q77" s="20"/>
      <c r="R77" s="17"/>
      <c r="S77" s="67"/>
      <c r="T77" s="17"/>
      <c r="U77" s="20"/>
      <c r="V77" s="17"/>
      <c r="W77" s="20">
        <v>30</v>
      </c>
      <c r="X77" s="17"/>
      <c r="Y77" s="20"/>
    </row>
    <row r="78" spans="1:25" ht="17.100000000000001" customHeight="1">
      <c r="A78" s="11">
        <v>47</v>
      </c>
      <c r="B78" s="171" t="s">
        <v>132</v>
      </c>
      <c r="C78" s="174" t="s">
        <v>222</v>
      </c>
      <c r="D78" s="14"/>
      <c r="E78" s="11">
        <v>5</v>
      </c>
      <c r="F78" s="226">
        <f t="shared" si="11"/>
        <v>60</v>
      </c>
      <c r="G78" s="17">
        <v>30</v>
      </c>
      <c r="H78" s="18">
        <v>30</v>
      </c>
      <c r="I78" s="18"/>
      <c r="J78" s="18"/>
      <c r="K78" s="18"/>
      <c r="L78" s="18"/>
      <c r="M78" s="18"/>
      <c r="N78" s="17"/>
      <c r="O78" s="20"/>
      <c r="P78" s="17"/>
      <c r="Q78" s="20"/>
      <c r="R78" s="17"/>
      <c r="S78" s="67"/>
      <c r="T78" s="17"/>
      <c r="U78" s="20"/>
      <c r="V78" s="17">
        <v>30</v>
      </c>
      <c r="W78" s="20">
        <v>30</v>
      </c>
      <c r="X78" s="17"/>
      <c r="Y78" s="20"/>
    </row>
    <row r="79" spans="1:25" ht="27.95" customHeight="1">
      <c r="A79" s="11">
        <v>48</v>
      </c>
      <c r="B79" s="169" t="s">
        <v>278</v>
      </c>
      <c r="C79" s="254" t="s">
        <v>330</v>
      </c>
      <c r="D79" s="14"/>
      <c r="E79" s="11">
        <v>6</v>
      </c>
      <c r="F79" s="226">
        <f t="shared" si="11"/>
        <v>45</v>
      </c>
      <c r="G79" s="17">
        <v>15</v>
      </c>
      <c r="H79" s="18">
        <v>30</v>
      </c>
      <c r="I79" s="18"/>
      <c r="J79" s="18"/>
      <c r="K79" s="18"/>
      <c r="L79" s="18"/>
      <c r="M79" s="18"/>
      <c r="N79" s="17"/>
      <c r="O79" s="20"/>
      <c r="P79" s="17"/>
      <c r="Q79" s="20"/>
      <c r="R79" s="17"/>
      <c r="S79" s="67"/>
      <c r="T79" s="17"/>
      <c r="U79" s="20"/>
      <c r="V79" s="17"/>
      <c r="W79" s="20"/>
      <c r="X79" s="17">
        <v>15</v>
      </c>
      <c r="Y79" s="20">
        <v>30</v>
      </c>
    </row>
    <row r="80" spans="1:25" ht="17.100000000000001" customHeight="1">
      <c r="A80" s="11">
        <v>49</v>
      </c>
      <c r="B80" s="171" t="s">
        <v>134</v>
      </c>
      <c r="C80" s="174" t="s">
        <v>223</v>
      </c>
      <c r="D80" s="14"/>
      <c r="E80" s="11">
        <v>6</v>
      </c>
      <c r="F80" s="226">
        <f t="shared" si="11"/>
        <v>30</v>
      </c>
      <c r="G80" s="17"/>
      <c r="H80" s="18">
        <v>30</v>
      </c>
      <c r="I80" s="18"/>
      <c r="J80" s="18"/>
      <c r="K80" s="18"/>
      <c r="L80" s="18"/>
      <c r="M80" s="18"/>
      <c r="N80" s="17"/>
      <c r="O80" s="20"/>
      <c r="P80" s="17"/>
      <c r="Q80" s="20"/>
      <c r="R80" s="17"/>
      <c r="S80" s="67"/>
      <c r="T80" s="17"/>
      <c r="U80" s="20"/>
      <c r="V80" s="17"/>
      <c r="W80" s="20"/>
      <c r="X80" s="17"/>
      <c r="Y80" s="20">
        <v>30</v>
      </c>
    </row>
    <row r="81" spans="1:25" ht="17.100000000000001" customHeight="1" thickBot="1">
      <c r="A81" s="11">
        <v>50</v>
      </c>
      <c r="B81" s="172" t="s">
        <v>136</v>
      </c>
      <c r="C81" s="174" t="s">
        <v>224</v>
      </c>
      <c r="D81" s="14"/>
      <c r="E81" s="11">
        <v>4</v>
      </c>
      <c r="F81" s="226">
        <f t="shared" si="11"/>
        <v>30</v>
      </c>
      <c r="G81" s="17">
        <v>15</v>
      </c>
      <c r="H81" s="18">
        <v>15</v>
      </c>
      <c r="I81" s="18"/>
      <c r="J81" s="18"/>
      <c r="K81" s="18"/>
      <c r="L81" s="18"/>
      <c r="M81" s="18"/>
      <c r="N81" s="17"/>
      <c r="O81" s="20"/>
      <c r="P81" s="17"/>
      <c r="Q81" s="20"/>
      <c r="R81" s="17"/>
      <c r="S81" s="67"/>
      <c r="T81" s="17">
        <v>15</v>
      </c>
      <c r="U81" s="20">
        <v>15</v>
      </c>
      <c r="V81" s="17"/>
      <c r="W81" s="20"/>
      <c r="X81" s="17"/>
      <c r="Y81" s="20"/>
    </row>
    <row r="82" spans="1:25" s="77" customFormat="1" ht="17.100000000000001" customHeight="1" thickTop="1" thickBot="1">
      <c r="A82" s="298" t="s">
        <v>19</v>
      </c>
      <c r="B82" s="291"/>
      <c r="C82" s="350"/>
      <c r="D82" s="350"/>
      <c r="E82" s="351"/>
      <c r="F82" s="220">
        <f>SUM(F73:F81)</f>
        <v>360</v>
      </c>
      <c r="G82" s="221">
        <f t="shared" ref="G82:Y82" si="12">SUM(G73:G81)</f>
        <v>105</v>
      </c>
      <c r="H82" s="222">
        <f t="shared" si="12"/>
        <v>255</v>
      </c>
      <c r="I82" s="222">
        <f t="shared" si="12"/>
        <v>0</v>
      </c>
      <c r="J82" s="222">
        <f t="shared" si="12"/>
        <v>0</v>
      </c>
      <c r="K82" s="222">
        <f t="shared" si="12"/>
        <v>0</v>
      </c>
      <c r="L82" s="222">
        <f t="shared" si="12"/>
        <v>0</v>
      </c>
      <c r="M82" s="222">
        <f t="shared" si="12"/>
        <v>0</v>
      </c>
      <c r="N82" s="221">
        <f t="shared" si="12"/>
        <v>0</v>
      </c>
      <c r="O82" s="223">
        <f t="shared" si="12"/>
        <v>0</v>
      </c>
      <c r="P82" s="221">
        <f t="shared" si="12"/>
        <v>0</v>
      </c>
      <c r="Q82" s="223">
        <f t="shared" si="12"/>
        <v>0</v>
      </c>
      <c r="R82" s="221">
        <f t="shared" si="12"/>
        <v>30</v>
      </c>
      <c r="S82" s="223">
        <f t="shared" si="12"/>
        <v>60</v>
      </c>
      <c r="T82" s="221">
        <f t="shared" si="12"/>
        <v>30</v>
      </c>
      <c r="U82" s="223">
        <f t="shared" si="12"/>
        <v>45</v>
      </c>
      <c r="V82" s="221">
        <f t="shared" si="12"/>
        <v>30</v>
      </c>
      <c r="W82" s="223">
        <f t="shared" si="12"/>
        <v>60</v>
      </c>
      <c r="X82" s="221">
        <f t="shared" si="12"/>
        <v>15</v>
      </c>
      <c r="Y82" s="223">
        <f t="shared" si="12"/>
        <v>90</v>
      </c>
    </row>
    <row r="83" spans="1:25" ht="17.100000000000001" customHeight="1" thickTop="1">
      <c r="A83" s="309" t="s">
        <v>225</v>
      </c>
      <c r="B83" s="310"/>
      <c r="C83" s="310"/>
      <c r="D83" s="310"/>
      <c r="E83" s="310"/>
      <c r="F83" s="310"/>
      <c r="G83" s="310"/>
      <c r="H83" s="310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10"/>
      <c r="X83" s="310"/>
      <c r="Y83" s="311"/>
    </row>
    <row r="84" spans="1:25" ht="17.100000000000001" customHeight="1" thickBot="1">
      <c r="A84" s="313" t="s">
        <v>139</v>
      </c>
      <c r="B84" s="314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5"/>
    </row>
    <row r="85" spans="1:25" ht="24" customHeight="1" thickTop="1">
      <c r="A85" s="39">
        <v>42</v>
      </c>
      <c r="B85" s="259" t="s">
        <v>269</v>
      </c>
      <c r="C85" s="256" t="s">
        <v>331</v>
      </c>
      <c r="D85" s="40"/>
      <c r="E85" s="39">
        <v>4</v>
      </c>
      <c r="F85" s="196">
        <f t="shared" ref="F85:F94" si="13">SUM(G85:M85)</f>
        <v>30</v>
      </c>
      <c r="G85" s="42"/>
      <c r="H85" s="43">
        <v>30</v>
      </c>
      <c r="I85" s="43"/>
      <c r="J85" s="43"/>
      <c r="K85" s="43"/>
      <c r="L85" s="43"/>
      <c r="M85" s="43"/>
      <c r="N85" s="42"/>
      <c r="O85" s="44"/>
      <c r="P85" s="42"/>
      <c r="Q85" s="44"/>
      <c r="R85" s="42"/>
      <c r="S85" s="60"/>
      <c r="T85" s="42"/>
      <c r="U85" s="44">
        <v>30</v>
      </c>
      <c r="V85" s="42"/>
      <c r="W85" s="44"/>
      <c r="X85" s="42"/>
      <c r="Y85" s="44"/>
    </row>
    <row r="86" spans="1:25" ht="22.5" customHeight="1">
      <c r="A86" s="11">
        <v>43</v>
      </c>
      <c r="B86" s="260" t="s">
        <v>266</v>
      </c>
      <c r="C86" s="254" t="s">
        <v>332</v>
      </c>
      <c r="D86" s="14"/>
      <c r="E86" s="11">
        <v>3</v>
      </c>
      <c r="F86" s="226">
        <f t="shared" si="13"/>
        <v>30</v>
      </c>
      <c r="G86" s="17"/>
      <c r="H86" s="18">
        <v>30</v>
      </c>
      <c r="I86" s="18"/>
      <c r="J86" s="18"/>
      <c r="K86" s="18"/>
      <c r="L86" s="18"/>
      <c r="M86" s="18"/>
      <c r="N86" s="17"/>
      <c r="O86" s="20"/>
      <c r="P86" s="17"/>
      <c r="Q86" s="20"/>
      <c r="R86" s="17"/>
      <c r="S86" s="67">
        <v>30</v>
      </c>
      <c r="T86" s="17"/>
      <c r="U86" s="20"/>
      <c r="V86" s="17"/>
      <c r="W86" s="20"/>
      <c r="X86" s="17"/>
      <c r="Y86" s="20"/>
    </row>
    <row r="87" spans="1:25" ht="17.100000000000001" customHeight="1">
      <c r="A87" s="11">
        <v>44</v>
      </c>
      <c r="B87" s="171" t="s">
        <v>140</v>
      </c>
      <c r="C87" s="174" t="s">
        <v>226</v>
      </c>
      <c r="D87" s="14"/>
      <c r="E87" s="11">
        <v>6</v>
      </c>
      <c r="F87" s="226">
        <f t="shared" si="13"/>
        <v>45</v>
      </c>
      <c r="G87" s="17">
        <v>15</v>
      </c>
      <c r="H87" s="18">
        <v>30</v>
      </c>
      <c r="I87" s="18"/>
      <c r="J87" s="18"/>
      <c r="K87" s="18"/>
      <c r="L87" s="18"/>
      <c r="M87" s="18"/>
      <c r="N87" s="17"/>
      <c r="O87" s="20"/>
      <c r="P87" s="17"/>
      <c r="Q87" s="20"/>
      <c r="R87" s="17"/>
      <c r="S87" s="67"/>
      <c r="T87" s="17"/>
      <c r="U87" s="20"/>
      <c r="V87" s="17"/>
      <c r="W87" s="20"/>
      <c r="X87" s="17">
        <v>15</v>
      </c>
      <c r="Y87" s="20">
        <v>30</v>
      </c>
    </row>
    <row r="88" spans="1:25" ht="17.100000000000001" customHeight="1">
      <c r="A88" s="11">
        <v>45</v>
      </c>
      <c r="B88" s="171" t="s">
        <v>142</v>
      </c>
      <c r="C88" s="174" t="s">
        <v>227</v>
      </c>
      <c r="D88" s="14"/>
      <c r="E88" s="11">
        <v>5</v>
      </c>
      <c r="F88" s="226">
        <f t="shared" si="13"/>
        <v>15</v>
      </c>
      <c r="G88" s="17"/>
      <c r="H88" s="18">
        <v>15</v>
      </c>
      <c r="I88" s="18"/>
      <c r="J88" s="18"/>
      <c r="K88" s="18"/>
      <c r="L88" s="18"/>
      <c r="M88" s="18"/>
      <c r="N88" s="17"/>
      <c r="O88" s="20"/>
      <c r="P88" s="17"/>
      <c r="Q88" s="20"/>
      <c r="R88" s="17"/>
      <c r="S88" s="67"/>
      <c r="T88" s="17"/>
      <c r="U88" s="20"/>
      <c r="V88" s="17"/>
      <c r="W88" s="20">
        <v>15</v>
      </c>
      <c r="X88" s="17"/>
      <c r="Y88" s="20"/>
    </row>
    <row r="89" spans="1:25" ht="22.5" customHeight="1">
      <c r="A89" s="11">
        <v>46</v>
      </c>
      <c r="B89" s="260" t="s">
        <v>270</v>
      </c>
      <c r="C89" s="254" t="s">
        <v>333</v>
      </c>
      <c r="D89" s="14"/>
      <c r="E89" s="11">
        <v>5</v>
      </c>
      <c r="F89" s="226">
        <f t="shared" si="13"/>
        <v>60</v>
      </c>
      <c r="G89" s="17">
        <v>30</v>
      </c>
      <c r="H89" s="18">
        <v>30</v>
      </c>
      <c r="I89" s="18"/>
      <c r="J89" s="18"/>
      <c r="K89" s="18"/>
      <c r="L89" s="18"/>
      <c r="M89" s="18"/>
      <c r="N89" s="17"/>
      <c r="O89" s="20"/>
      <c r="P89" s="17"/>
      <c r="Q89" s="20"/>
      <c r="R89" s="17"/>
      <c r="S89" s="67"/>
      <c r="T89" s="17"/>
      <c r="U89" s="20"/>
      <c r="V89" s="17">
        <v>30</v>
      </c>
      <c r="W89" s="20">
        <v>30</v>
      </c>
      <c r="X89" s="17"/>
      <c r="Y89" s="20"/>
    </row>
    <row r="90" spans="1:25" ht="17.100000000000001" customHeight="1">
      <c r="A90" s="11">
        <v>47</v>
      </c>
      <c r="B90" s="171" t="s">
        <v>144</v>
      </c>
      <c r="C90" s="174" t="s">
        <v>228</v>
      </c>
      <c r="D90" s="14"/>
      <c r="E90" s="11">
        <v>3</v>
      </c>
      <c r="F90" s="226">
        <f t="shared" si="13"/>
        <v>45</v>
      </c>
      <c r="G90" s="17">
        <v>15</v>
      </c>
      <c r="H90" s="18">
        <v>30</v>
      </c>
      <c r="I90" s="18"/>
      <c r="J90" s="18"/>
      <c r="K90" s="18"/>
      <c r="L90" s="18"/>
      <c r="M90" s="18"/>
      <c r="N90" s="17"/>
      <c r="O90" s="20"/>
      <c r="P90" s="17"/>
      <c r="Q90" s="20"/>
      <c r="R90" s="17">
        <v>15</v>
      </c>
      <c r="S90" s="67">
        <v>30</v>
      </c>
      <c r="T90" s="17"/>
      <c r="U90" s="20"/>
      <c r="V90" s="17"/>
      <c r="W90" s="20"/>
      <c r="X90" s="17"/>
      <c r="Y90" s="20"/>
    </row>
    <row r="91" spans="1:25" ht="17.100000000000001" customHeight="1">
      <c r="A91" s="11">
        <v>48</v>
      </c>
      <c r="B91" s="171" t="s">
        <v>146</v>
      </c>
      <c r="C91" s="174" t="s">
        <v>229</v>
      </c>
      <c r="D91" s="14"/>
      <c r="E91" s="11">
        <v>3</v>
      </c>
      <c r="F91" s="226">
        <f t="shared" si="13"/>
        <v>30</v>
      </c>
      <c r="G91" s="17">
        <v>15</v>
      </c>
      <c r="H91" s="18">
        <v>15</v>
      </c>
      <c r="I91" s="18"/>
      <c r="J91" s="18"/>
      <c r="K91" s="18"/>
      <c r="L91" s="18"/>
      <c r="M91" s="18"/>
      <c r="N91" s="17"/>
      <c r="O91" s="20"/>
      <c r="P91" s="17"/>
      <c r="Q91" s="20"/>
      <c r="R91" s="17">
        <v>15</v>
      </c>
      <c r="S91" s="67">
        <v>15</v>
      </c>
      <c r="T91" s="17"/>
      <c r="U91" s="20"/>
      <c r="V91" s="17"/>
      <c r="W91" s="20"/>
      <c r="X91" s="17"/>
      <c r="Y91" s="20"/>
    </row>
    <row r="92" spans="1:25" ht="17.100000000000001" customHeight="1">
      <c r="A92" s="11">
        <v>49</v>
      </c>
      <c r="B92" s="171" t="s">
        <v>148</v>
      </c>
      <c r="C92" s="174" t="s">
        <v>230</v>
      </c>
      <c r="D92" s="14"/>
      <c r="E92" s="11">
        <v>5</v>
      </c>
      <c r="F92" s="226">
        <f t="shared" si="13"/>
        <v>30</v>
      </c>
      <c r="G92" s="17"/>
      <c r="H92" s="18">
        <v>30</v>
      </c>
      <c r="I92" s="18"/>
      <c r="J92" s="18"/>
      <c r="K92" s="18"/>
      <c r="L92" s="18"/>
      <c r="M92" s="18"/>
      <c r="N92" s="17"/>
      <c r="O92" s="20"/>
      <c r="P92" s="17"/>
      <c r="Q92" s="20"/>
      <c r="R92" s="17"/>
      <c r="S92" s="67"/>
      <c r="T92" s="17"/>
      <c r="U92" s="20"/>
      <c r="V92" s="17"/>
      <c r="W92" s="20">
        <v>30</v>
      </c>
      <c r="X92" s="17"/>
      <c r="Y92" s="20"/>
    </row>
    <row r="93" spans="1:25" ht="17.100000000000001" customHeight="1">
      <c r="A93" s="11">
        <v>50</v>
      </c>
      <c r="B93" s="171" t="s">
        <v>150</v>
      </c>
      <c r="C93" s="174" t="s">
        <v>231</v>
      </c>
      <c r="D93" s="14"/>
      <c r="E93" s="11">
        <v>6</v>
      </c>
      <c r="F93" s="226">
        <f t="shared" si="13"/>
        <v>30</v>
      </c>
      <c r="G93" s="17"/>
      <c r="H93" s="18">
        <v>30</v>
      </c>
      <c r="I93" s="18"/>
      <c r="J93" s="18"/>
      <c r="K93" s="18"/>
      <c r="L93" s="18"/>
      <c r="M93" s="18"/>
      <c r="N93" s="17"/>
      <c r="O93" s="20"/>
      <c r="P93" s="17"/>
      <c r="Q93" s="20"/>
      <c r="R93" s="17"/>
      <c r="S93" s="67"/>
      <c r="T93" s="17"/>
      <c r="U93" s="20"/>
      <c r="V93" s="17"/>
      <c r="W93" s="20"/>
      <c r="X93" s="17"/>
      <c r="Y93" s="20">
        <v>30</v>
      </c>
    </row>
    <row r="94" spans="1:25" ht="17.100000000000001" customHeight="1" thickBot="1">
      <c r="A94" s="11">
        <v>51</v>
      </c>
      <c r="B94" s="171" t="s">
        <v>152</v>
      </c>
      <c r="C94" s="174" t="s">
        <v>232</v>
      </c>
      <c r="D94" s="14"/>
      <c r="E94" s="11">
        <v>4</v>
      </c>
      <c r="F94" s="226">
        <f t="shared" si="13"/>
        <v>45</v>
      </c>
      <c r="G94" s="17">
        <v>15</v>
      </c>
      <c r="H94" s="18">
        <v>30</v>
      </c>
      <c r="I94" s="18"/>
      <c r="J94" s="18"/>
      <c r="K94" s="18"/>
      <c r="L94" s="18"/>
      <c r="M94" s="18"/>
      <c r="N94" s="17"/>
      <c r="O94" s="20"/>
      <c r="P94" s="17"/>
      <c r="Q94" s="20"/>
      <c r="R94" s="17"/>
      <c r="S94" s="67"/>
      <c r="T94" s="17">
        <v>15</v>
      </c>
      <c r="U94" s="20">
        <v>30</v>
      </c>
      <c r="V94" s="17"/>
      <c r="W94" s="20"/>
      <c r="X94" s="17"/>
      <c r="Y94" s="20"/>
    </row>
    <row r="95" spans="1:25" s="77" customFormat="1" ht="17.100000000000001" customHeight="1" thickTop="1" thickBot="1">
      <c r="A95" s="298" t="s">
        <v>19</v>
      </c>
      <c r="B95" s="326"/>
      <c r="C95" s="326"/>
      <c r="D95" s="326"/>
      <c r="E95" s="327"/>
      <c r="F95" s="220">
        <f>SUM(F85:F94)</f>
        <v>360</v>
      </c>
      <c r="G95" s="221">
        <f t="shared" ref="G95:Y95" si="14">SUM(G85:G94)</f>
        <v>90</v>
      </c>
      <c r="H95" s="222">
        <f t="shared" si="14"/>
        <v>270</v>
      </c>
      <c r="I95" s="222">
        <f t="shared" si="14"/>
        <v>0</v>
      </c>
      <c r="J95" s="222">
        <f t="shared" si="14"/>
        <v>0</v>
      </c>
      <c r="K95" s="222">
        <f t="shared" si="14"/>
        <v>0</v>
      </c>
      <c r="L95" s="222">
        <f t="shared" si="14"/>
        <v>0</v>
      </c>
      <c r="M95" s="222">
        <f t="shared" si="14"/>
        <v>0</v>
      </c>
      <c r="N95" s="221">
        <f t="shared" si="14"/>
        <v>0</v>
      </c>
      <c r="O95" s="223">
        <f t="shared" si="14"/>
        <v>0</v>
      </c>
      <c r="P95" s="221">
        <f t="shared" si="14"/>
        <v>0</v>
      </c>
      <c r="Q95" s="223">
        <f t="shared" si="14"/>
        <v>0</v>
      </c>
      <c r="R95" s="221">
        <f t="shared" si="14"/>
        <v>30</v>
      </c>
      <c r="S95" s="223">
        <f t="shared" si="14"/>
        <v>75</v>
      </c>
      <c r="T95" s="221">
        <f t="shared" si="14"/>
        <v>15</v>
      </c>
      <c r="U95" s="223">
        <f t="shared" si="14"/>
        <v>60</v>
      </c>
      <c r="V95" s="221">
        <f t="shared" si="14"/>
        <v>30</v>
      </c>
      <c r="W95" s="223">
        <f t="shared" si="14"/>
        <v>75</v>
      </c>
      <c r="X95" s="221">
        <f t="shared" si="14"/>
        <v>15</v>
      </c>
      <c r="Y95" s="223">
        <f t="shared" si="14"/>
        <v>60</v>
      </c>
    </row>
    <row r="96" spans="1:25" ht="17.100000000000001" customHeight="1" thickTop="1">
      <c r="A96" s="309" t="s">
        <v>233</v>
      </c>
      <c r="B96" s="310"/>
      <c r="C96" s="310"/>
      <c r="D96" s="310"/>
      <c r="E96" s="310"/>
      <c r="F96" s="310"/>
      <c r="G96" s="310"/>
      <c r="H96" s="310"/>
      <c r="I96" s="310"/>
      <c r="J96" s="310"/>
      <c r="K96" s="310"/>
      <c r="L96" s="310"/>
      <c r="M96" s="310"/>
      <c r="N96" s="310"/>
      <c r="O96" s="310"/>
      <c r="P96" s="310"/>
      <c r="Q96" s="310"/>
      <c r="R96" s="310"/>
      <c r="S96" s="310"/>
      <c r="T96" s="310"/>
      <c r="U96" s="310"/>
      <c r="V96" s="310"/>
      <c r="W96" s="310"/>
      <c r="X96" s="310"/>
      <c r="Y96" s="311"/>
    </row>
    <row r="97" spans="1:25" ht="17.100000000000001" customHeight="1" thickBot="1">
      <c r="A97" s="313" t="s">
        <v>155</v>
      </c>
      <c r="B97" s="314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5"/>
    </row>
    <row r="98" spans="1:25" ht="17.100000000000001" customHeight="1" thickTop="1">
      <c r="A98" s="39">
        <v>42</v>
      </c>
      <c r="B98" s="170" t="s">
        <v>156</v>
      </c>
      <c r="C98" s="179" t="s">
        <v>234</v>
      </c>
      <c r="D98" s="40"/>
      <c r="E98" s="39">
        <v>3</v>
      </c>
      <c r="F98" s="196">
        <f t="shared" ref="F98:F107" si="15">SUM(G98:M98)</f>
        <v>30</v>
      </c>
      <c r="G98" s="42">
        <v>30</v>
      </c>
      <c r="H98" s="43"/>
      <c r="I98" s="43"/>
      <c r="J98" s="43"/>
      <c r="K98" s="43"/>
      <c r="L98" s="43"/>
      <c r="M98" s="43"/>
      <c r="N98" s="42"/>
      <c r="O98" s="44"/>
      <c r="P98" s="42"/>
      <c r="Q98" s="44"/>
      <c r="R98" s="42">
        <v>30</v>
      </c>
      <c r="S98" s="60"/>
      <c r="T98" s="42"/>
      <c r="U98" s="44"/>
      <c r="V98" s="42"/>
      <c r="W98" s="44"/>
      <c r="X98" s="42"/>
      <c r="Y98" s="44"/>
    </row>
    <row r="99" spans="1:25" ht="30" customHeight="1">
      <c r="A99" s="11">
        <v>43</v>
      </c>
      <c r="B99" s="169" t="s">
        <v>285</v>
      </c>
      <c r="C99" s="254" t="s">
        <v>334</v>
      </c>
      <c r="D99" s="14"/>
      <c r="E99" s="11">
        <v>4</v>
      </c>
      <c r="F99" s="226">
        <f t="shared" si="15"/>
        <v>30</v>
      </c>
      <c r="G99" s="17">
        <v>15</v>
      </c>
      <c r="H99" s="18">
        <v>15</v>
      </c>
      <c r="I99" s="18"/>
      <c r="J99" s="18"/>
      <c r="K99" s="18"/>
      <c r="L99" s="18"/>
      <c r="M99" s="18"/>
      <c r="N99" s="17"/>
      <c r="O99" s="20"/>
      <c r="P99" s="17"/>
      <c r="Q99" s="20"/>
      <c r="R99" s="17"/>
      <c r="S99" s="67"/>
      <c r="T99" s="17">
        <v>15</v>
      </c>
      <c r="U99" s="20">
        <v>15</v>
      </c>
      <c r="V99" s="17"/>
      <c r="W99" s="20"/>
      <c r="X99" s="17"/>
      <c r="Y99" s="20"/>
    </row>
    <row r="100" spans="1:25" ht="17.100000000000001" customHeight="1">
      <c r="A100" s="11">
        <v>44</v>
      </c>
      <c r="B100" s="171" t="s">
        <v>158</v>
      </c>
      <c r="C100" s="174" t="s">
        <v>235</v>
      </c>
      <c r="D100" s="14"/>
      <c r="E100" s="11">
        <v>3</v>
      </c>
      <c r="F100" s="226">
        <f t="shared" si="15"/>
        <v>30</v>
      </c>
      <c r="G100" s="17">
        <v>30</v>
      </c>
      <c r="H100" s="18"/>
      <c r="I100" s="18"/>
      <c r="J100" s="18"/>
      <c r="K100" s="18"/>
      <c r="L100" s="18"/>
      <c r="M100" s="18"/>
      <c r="N100" s="17"/>
      <c r="O100" s="20"/>
      <c r="P100" s="17"/>
      <c r="Q100" s="20"/>
      <c r="R100" s="17">
        <v>30</v>
      </c>
      <c r="S100" s="67"/>
      <c r="T100" s="17"/>
      <c r="U100" s="20"/>
      <c r="V100" s="17"/>
      <c r="W100" s="20"/>
      <c r="X100" s="17"/>
      <c r="Y100" s="20"/>
    </row>
    <row r="101" spans="1:25" ht="17.100000000000001" customHeight="1">
      <c r="A101" s="11">
        <v>45</v>
      </c>
      <c r="B101" s="171" t="s">
        <v>176</v>
      </c>
      <c r="C101" s="174" t="s">
        <v>236</v>
      </c>
      <c r="D101" s="14"/>
      <c r="E101" s="11">
        <v>3</v>
      </c>
      <c r="F101" s="226">
        <f t="shared" si="15"/>
        <v>30</v>
      </c>
      <c r="G101" s="17">
        <v>15</v>
      </c>
      <c r="H101" s="18">
        <v>15</v>
      </c>
      <c r="I101" s="18"/>
      <c r="J101" s="18"/>
      <c r="K101" s="18"/>
      <c r="L101" s="18"/>
      <c r="M101" s="18"/>
      <c r="N101" s="17"/>
      <c r="O101" s="20"/>
      <c r="P101" s="17"/>
      <c r="Q101" s="20"/>
      <c r="R101" s="17">
        <v>15</v>
      </c>
      <c r="S101" s="67">
        <v>15</v>
      </c>
      <c r="T101" s="17"/>
      <c r="U101" s="20"/>
      <c r="V101" s="17"/>
      <c r="W101" s="20"/>
      <c r="X101" s="17"/>
      <c r="Y101" s="20"/>
    </row>
    <row r="102" spans="1:25" ht="17.100000000000001" customHeight="1">
      <c r="A102" s="11">
        <v>46</v>
      </c>
      <c r="B102" s="171" t="s">
        <v>161</v>
      </c>
      <c r="C102" s="174" t="s">
        <v>237</v>
      </c>
      <c r="D102" s="14"/>
      <c r="E102" s="11">
        <v>4</v>
      </c>
      <c r="F102" s="226">
        <f t="shared" si="15"/>
        <v>60</v>
      </c>
      <c r="G102" s="17">
        <v>30</v>
      </c>
      <c r="H102" s="18">
        <v>30</v>
      </c>
      <c r="I102" s="18"/>
      <c r="J102" s="18"/>
      <c r="K102" s="18"/>
      <c r="L102" s="18"/>
      <c r="M102" s="18"/>
      <c r="N102" s="17"/>
      <c r="O102" s="20"/>
      <c r="P102" s="17"/>
      <c r="Q102" s="20"/>
      <c r="R102" s="17"/>
      <c r="S102" s="67"/>
      <c r="T102" s="17">
        <v>30</v>
      </c>
      <c r="U102" s="20">
        <v>30</v>
      </c>
      <c r="V102" s="17"/>
      <c r="W102" s="20"/>
      <c r="X102" s="17"/>
      <c r="Y102" s="20"/>
    </row>
    <row r="103" spans="1:25" ht="17.100000000000001" customHeight="1">
      <c r="A103" s="11">
        <v>47</v>
      </c>
      <c r="B103" s="171" t="s">
        <v>163</v>
      </c>
      <c r="C103" s="174" t="s">
        <v>238</v>
      </c>
      <c r="D103" s="14"/>
      <c r="E103" s="11">
        <v>5</v>
      </c>
      <c r="F103" s="226">
        <f t="shared" si="15"/>
        <v>45</v>
      </c>
      <c r="G103" s="17">
        <v>15</v>
      </c>
      <c r="H103" s="18">
        <v>30</v>
      </c>
      <c r="I103" s="18"/>
      <c r="J103" s="18"/>
      <c r="K103" s="18"/>
      <c r="L103" s="18"/>
      <c r="M103" s="18"/>
      <c r="N103" s="17"/>
      <c r="O103" s="20"/>
      <c r="P103" s="17"/>
      <c r="Q103" s="20"/>
      <c r="R103" s="17"/>
      <c r="S103" s="67"/>
      <c r="T103" s="17"/>
      <c r="U103" s="20"/>
      <c r="V103" s="17">
        <v>15</v>
      </c>
      <c r="W103" s="20">
        <v>30</v>
      </c>
      <c r="X103" s="17"/>
      <c r="Y103" s="20"/>
    </row>
    <row r="104" spans="1:25" ht="26.25" customHeight="1">
      <c r="A104" s="11">
        <v>48</v>
      </c>
      <c r="B104" s="260" t="s">
        <v>261</v>
      </c>
      <c r="C104" s="254" t="s">
        <v>335</v>
      </c>
      <c r="D104" s="14"/>
      <c r="E104" s="11">
        <v>5</v>
      </c>
      <c r="F104" s="226">
        <f t="shared" si="15"/>
        <v>45</v>
      </c>
      <c r="G104" s="17">
        <v>15</v>
      </c>
      <c r="H104" s="18">
        <v>30</v>
      </c>
      <c r="I104" s="18"/>
      <c r="J104" s="18"/>
      <c r="K104" s="18"/>
      <c r="L104" s="18"/>
      <c r="M104" s="18"/>
      <c r="N104" s="17"/>
      <c r="O104" s="20"/>
      <c r="P104" s="17"/>
      <c r="Q104" s="20"/>
      <c r="R104" s="17"/>
      <c r="S104" s="67"/>
      <c r="T104" s="17"/>
      <c r="U104" s="20"/>
      <c r="V104" s="17">
        <v>15</v>
      </c>
      <c r="W104" s="20">
        <v>30</v>
      </c>
      <c r="X104" s="17"/>
      <c r="Y104" s="20"/>
    </row>
    <row r="105" spans="1:25" ht="16.5" customHeight="1">
      <c r="A105" s="11">
        <v>49</v>
      </c>
      <c r="B105" s="171" t="s">
        <v>165</v>
      </c>
      <c r="C105" s="174" t="s">
        <v>239</v>
      </c>
      <c r="D105" s="14"/>
      <c r="E105" s="11">
        <v>6</v>
      </c>
      <c r="F105" s="226">
        <f t="shared" si="15"/>
        <v>30</v>
      </c>
      <c r="G105" s="17">
        <v>15</v>
      </c>
      <c r="H105" s="18">
        <v>15</v>
      </c>
      <c r="I105" s="18"/>
      <c r="J105" s="18"/>
      <c r="K105" s="18"/>
      <c r="L105" s="18"/>
      <c r="M105" s="18"/>
      <c r="N105" s="17"/>
      <c r="O105" s="20"/>
      <c r="P105" s="17"/>
      <c r="Q105" s="20"/>
      <c r="R105" s="17"/>
      <c r="S105" s="67"/>
      <c r="T105" s="17"/>
      <c r="U105" s="20"/>
      <c r="V105" s="17"/>
      <c r="W105" s="20"/>
      <c r="X105" s="17">
        <v>15</v>
      </c>
      <c r="Y105" s="20">
        <v>15</v>
      </c>
    </row>
    <row r="106" spans="1:25" ht="22.5" customHeight="1">
      <c r="A106" s="11">
        <v>50</v>
      </c>
      <c r="B106" s="260" t="s">
        <v>273</v>
      </c>
      <c r="C106" s="254" t="s">
        <v>336</v>
      </c>
      <c r="D106" s="14"/>
      <c r="E106" s="11">
        <v>6</v>
      </c>
      <c r="F106" s="226">
        <f t="shared" si="15"/>
        <v>30</v>
      </c>
      <c r="G106" s="17">
        <v>15</v>
      </c>
      <c r="H106" s="18">
        <v>15</v>
      </c>
      <c r="I106" s="18"/>
      <c r="J106" s="18"/>
      <c r="K106" s="18"/>
      <c r="L106" s="18"/>
      <c r="M106" s="18"/>
      <c r="N106" s="17"/>
      <c r="O106" s="20"/>
      <c r="P106" s="17"/>
      <c r="Q106" s="20"/>
      <c r="R106" s="17"/>
      <c r="S106" s="67"/>
      <c r="T106" s="17"/>
      <c r="U106" s="20"/>
      <c r="V106" s="17"/>
      <c r="W106" s="20"/>
      <c r="X106" s="17">
        <v>15</v>
      </c>
      <c r="Y106" s="20">
        <v>15</v>
      </c>
    </row>
    <row r="107" spans="1:25" ht="28.5" customHeight="1" thickBot="1">
      <c r="A107" s="11">
        <v>51</v>
      </c>
      <c r="B107" s="169" t="s">
        <v>267</v>
      </c>
      <c r="C107" s="254" t="s">
        <v>337</v>
      </c>
      <c r="D107" s="14"/>
      <c r="E107" s="11">
        <v>6</v>
      </c>
      <c r="F107" s="226">
        <f t="shared" si="15"/>
        <v>30</v>
      </c>
      <c r="G107" s="17">
        <v>15</v>
      </c>
      <c r="H107" s="18">
        <v>15</v>
      </c>
      <c r="I107" s="18"/>
      <c r="J107" s="18"/>
      <c r="K107" s="18"/>
      <c r="L107" s="18"/>
      <c r="M107" s="18"/>
      <c r="N107" s="17"/>
      <c r="O107" s="20"/>
      <c r="P107" s="17"/>
      <c r="Q107" s="20"/>
      <c r="R107" s="17"/>
      <c r="S107" s="67"/>
      <c r="T107" s="17"/>
      <c r="U107" s="20"/>
      <c r="V107" s="17"/>
      <c r="W107" s="20"/>
      <c r="X107" s="17">
        <v>15</v>
      </c>
      <c r="Y107" s="20">
        <v>15</v>
      </c>
    </row>
    <row r="108" spans="1:25" s="77" customFormat="1" ht="17.100000000000001" customHeight="1" thickTop="1" thickBot="1">
      <c r="A108" s="347" t="s">
        <v>19</v>
      </c>
      <c r="B108" s="348"/>
      <c r="C108" s="348"/>
      <c r="D108" s="348"/>
      <c r="E108" s="349"/>
      <c r="F108" s="220">
        <f>SUM(F98:F107)</f>
        <v>360</v>
      </c>
      <c r="G108" s="221">
        <f t="shared" ref="G108:Y108" si="16">SUM(G98:G107)</f>
        <v>195</v>
      </c>
      <c r="H108" s="222">
        <f t="shared" si="16"/>
        <v>165</v>
      </c>
      <c r="I108" s="222">
        <f t="shared" si="16"/>
        <v>0</v>
      </c>
      <c r="J108" s="222">
        <f t="shared" si="16"/>
        <v>0</v>
      </c>
      <c r="K108" s="222">
        <f t="shared" si="16"/>
        <v>0</v>
      </c>
      <c r="L108" s="222">
        <f t="shared" si="16"/>
        <v>0</v>
      </c>
      <c r="M108" s="222">
        <f t="shared" si="16"/>
        <v>0</v>
      </c>
      <c r="N108" s="221">
        <f t="shared" si="16"/>
        <v>0</v>
      </c>
      <c r="O108" s="223">
        <f t="shared" si="16"/>
        <v>0</v>
      </c>
      <c r="P108" s="221">
        <f t="shared" si="16"/>
        <v>0</v>
      </c>
      <c r="Q108" s="223">
        <f t="shared" si="16"/>
        <v>0</v>
      </c>
      <c r="R108" s="221">
        <f t="shared" si="16"/>
        <v>75</v>
      </c>
      <c r="S108" s="223">
        <f t="shared" si="16"/>
        <v>15</v>
      </c>
      <c r="T108" s="221">
        <f t="shared" si="16"/>
        <v>45</v>
      </c>
      <c r="U108" s="223">
        <f t="shared" si="16"/>
        <v>45</v>
      </c>
      <c r="V108" s="221">
        <f t="shared" si="16"/>
        <v>30</v>
      </c>
      <c r="W108" s="223">
        <f t="shared" si="16"/>
        <v>60</v>
      </c>
      <c r="X108" s="221">
        <f t="shared" si="16"/>
        <v>45</v>
      </c>
      <c r="Y108" s="223">
        <f t="shared" si="16"/>
        <v>45</v>
      </c>
    </row>
    <row r="109" spans="1:25" ht="17.100000000000001" customHeight="1" thickTop="1">
      <c r="A109" s="309" t="s">
        <v>240</v>
      </c>
      <c r="B109" s="310"/>
      <c r="C109" s="310"/>
      <c r="D109" s="310"/>
      <c r="E109" s="310"/>
      <c r="F109" s="310"/>
      <c r="G109" s="310"/>
      <c r="H109" s="310"/>
      <c r="I109" s="310"/>
      <c r="J109" s="310"/>
      <c r="K109" s="310"/>
      <c r="L109" s="310"/>
      <c r="M109" s="310"/>
      <c r="N109" s="310"/>
      <c r="O109" s="310"/>
      <c r="P109" s="310"/>
      <c r="Q109" s="310"/>
      <c r="R109" s="310"/>
      <c r="S109" s="310"/>
      <c r="T109" s="310"/>
      <c r="U109" s="310"/>
      <c r="V109" s="310"/>
      <c r="W109" s="310"/>
      <c r="X109" s="310"/>
      <c r="Y109" s="311"/>
    </row>
    <row r="110" spans="1:25" ht="17.100000000000001" customHeight="1" thickBot="1">
      <c r="A110" s="313" t="s">
        <v>169</v>
      </c>
      <c r="B110" s="314"/>
      <c r="C110" s="314"/>
      <c r="D110" s="314"/>
      <c r="E110" s="314"/>
      <c r="F110" s="314"/>
      <c r="G110" s="314"/>
      <c r="H110" s="314"/>
      <c r="I110" s="314"/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4"/>
      <c r="W110" s="314"/>
      <c r="X110" s="314"/>
      <c r="Y110" s="315"/>
    </row>
    <row r="111" spans="1:25" ht="24" customHeight="1" thickTop="1">
      <c r="A111" s="39">
        <v>42</v>
      </c>
      <c r="B111" s="259" t="s">
        <v>279</v>
      </c>
      <c r="C111" s="256" t="s">
        <v>338</v>
      </c>
      <c r="D111" s="40"/>
      <c r="E111" s="39">
        <v>3</v>
      </c>
      <c r="F111" s="196">
        <f t="shared" ref="F111:F119" si="17">SUM(G111:M111)</f>
        <v>60</v>
      </c>
      <c r="G111" s="42">
        <v>30</v>
      </c>
      <c r="H111" s="43">
        <v>30</v>
      </c>
      <c r="I111" s="43"/>
      <c r="J111" s="43"/>
      <c r="K111" s="43"/>
      <c r="L111" s="43"/>
      <c r="M111" s="43"/>
      <c r="N111" s="42"/>
      <c r="O111" s="44"/>
      <c r="P111" s="42"/>
      <c r="Q111" s="44"/>
      <c r="R111" s="42">
        <v>30</v>
      </c>
      <c r="S111" s="60">
        <v>30</v>
      </c>
      <c r="T111" s="42"/>
      <c r="U111" s="44"/>
      <c r="V111" s="42"/>
      <c r="W111" s="44"/>
      <c r="X111" s="42"/>
      <c r="Y111" s="44"/>
    </row>
    <row r="112" spans="1:25" ht="17.100000000000001" customHeight="1">
      <c r="A112" s="11">
        <v>43</v>
      </c>
      <c r="B112" s="171" t="s">
        <v>170</v>
      </c>
      <c r="C112" s="174" t="s">
        <v>241</v>
      </c>
      <c r="D112" s="14"/>
      <c r="E112" s="11">
        <v>3</v>
      </c>
      <c r="F112" s="226">
        <f t="shared" si="17"/>
        <v>30</v>
      </c>
      <c r="G112" s="17">
        <v>30</v>
      </c>
      <c r="H112" s="18"/>
      <c r="I112" s="18"/>
      <c r="J112" s="18"/>
      <c r="K112" s="18"/>
      <c r="L112" s="18"/>
      <c r="M112" s="18"/>
      <c r="N112" s="17"/>
      <c r="O112" s="20"/>
      <c r="P112" s="17"/>
      <c r="Q112" s="20"/>
      <c r="R112" s="17">
        <v>30</v>
      </c>
      <c r="S112" s="67"/>
      <c r="T112" s="17"/>
      <c r="U112" s="20"/>
      <c r="V112" s="17"/>
      <c r="W112" s="20"/>
      <c r="X112" s="17"/>
      <c r="Y112" s="20"/>
    </row>
    <row r="113" spans="1:25" ht="17.100000000000001" customHeight="1">
      <c r="A113" s="11">
        <v>44</v>
      </c>
      <c r="B113" s="171" t="s">
        <v>172</v>
      </c>
      <c r="C113" s="174" t="s">
        <v>242</v>
      </c>
      <c r="D113" s="14"/>
      <c r="E113" s="11">
        <v>3</v>
      </c>
      <c r="F113" s="226">
        <f t="shared" si="17"/>
        <v>30</v>
      </c>
      <c r="G113" s="17">
        <v>30</v>
      </c>
      <c r="H113" s="18"/>
      <c r="I113" s="18"/>
      <c r="J113" s="18"/>
      <c r="K113" s="18"/>
      <c r="L113" s="18"/>
      <c r="M113" s="18"/>
      <c r="N113" s="17"/>
      <c r="O113" s="20"/>
      <c r="P113" s="17"/>
      <c r="Q113" s="20"/>
      <c r="R113" s="17">
        <v>30</v>
      </c>
      <c r="S113" s="67"/>
      <c r="T113" s="17"/>
      <c r="U113" s="20"/>
      <c r="V113" s="17"/>
      <c r="W113" s="20"/>
      <c r="X113" s="17"/>
      <c r="Y113" s="20"/>
    </row>
    <row r="114" spans="1:25" ht="17.100000000000001" customHeight="1">
      <c r="A114" s="11">
        <v>45</v>
      </c>
      <c r="B114" s="171" t="s">
        <v>174</v>
      </c>
      <c r="C114" s="174" t="s">
        <v>243</v>
      </c>
      <c r="D114" s="14"/>
      <c r="E114" s="11">
        <v>5</v>
      </c>
      <c r="F114" s="226">
        <f t="shared" si="17"/>
        <v>30</v>
      </c>
      <c r="G114" s="17">
        <v>30</v>
      </c>
      <c r="H114" s="18"/>
      <c r="I114" s="18"/>
      <c r="J114" s="18"/>
      <c r="K114" s="18"/>
      <c r="L114" s="18"/>
      <c r="M114" s="18"/>
      <c r="N114" s="17"/>
      <c r="O114" s="20"/>
      <c r="P114" s="17"/>
      <c r="Q114" s="20"/>
      <c r="R114" s="17"/>
      <c r="S114" s="67"/>
      <c r="T114" s="17"/>
      <c r="U114" s="20"/>
      <c r="V114" s="17">
        <v>30</v>
      </c>
      <c r="W114" s="20"/>
      <c r="X114" s="17"/>
      <c r="Y114" s="20"/>
    </row>
    <row r="115" spans="1:25" ht="17.100000000000001" customHeight="1">
      <c r="A115" s="11">
        <v>46</v>
      </c>
      <c r="B115" s="171" t="s">
        <v>176</v>
      </c>
      <c r="C115" s="174" t="s">
        <v>244</v>
      </c>
      <c r="D115" s="14"/>
      <c r="E115" s="11">
        <v>4</v>
      </c>
      <c r="F115" s="226">
        <f t="shared" si="17"/>
        <v>30</v>
      </c>
      <c r="G115" s="17">
        <v>15</v>
      </c>
      <c r="H115" s="18">
        <v>15</v>
      </c>
      <c r="I115" s="18"/>
      <c r="J115" s="18"/>
      <c r="K115" s="18"/>
      <c r="L115" s="18"/>
      <c r="M115" s="18"/>
      <c r="N115" s="17"/>
      <c r="O115" s="20"/>
      <c r="P115" s="17"/>
      <c r="Q115" s="20"/>
      <c r="R115" s="17"/>
      <c r="S115" s="67"/>
      <c r="T115" s="17">
        <v>15</v>
      </c>
      <c r="U115" s="20">
        <v>15</v>
      </c>
      <c r="V115" s="17"/>
      <c r="W115" s="20"/>
      <c r="X115" s="17"/>
      <c r="Y115" s="20"/>
    </row>
    <row r="116" spans="1:25" ht="27" customHeight="1">
      <c r="A116" s="11">
        <v>47</v>
      </c>
      <c r="B116" s="206" t="s">
        <v>274</v>
      </c>
      <c r="C116" s="254" t="s">
        <v>339</v>
      </c>
      <c r="D116" s="14"/>
      <c r="E116" s="11">
        <v>4</v>
      </c>
      <c r="F116" s="226">
        <f t="shared" si="17"/>
        <v>60</v>
      </c>
      <c r="G116" s="17">
        <v>30</v>
      </c>
      <c r="H116" s="18">
        <v>30</v>
      </c>
      <c r="I116" s="18"/>
      <c r="J116" s="18"/>
      <c r="K116" s="18"/>
      <c r="L116" s="18"/>
      <c r="M116" s="18"/>
      <c r="N116" s="17"/>
      <c r="O116" s="20"/>
      <c r="P116" s="17"/>
      <c r="Q116" s="20"/>
      <c r="R116" s="17"/>
      <c r="S116" s="67"/>
      <c r="T116" s="17">
        <v>30</v>
      </c>
      <c r="U116" s="20">
        <v>30</v>
      </c>
      <c r="V116" s="17"/>
      <c r="W116" s="20"/>
      <c r="X116" s="17"/>
      <c r="Y116" s="20"/>
    </row>
    <row r="117" spans="1:25" ht="27" customHeight="1">
      <c r="A117" s="11">
        <v>48</v>
      </c>
      <c r="B117" s="206" t="s">
        <v>280</v>
      </c>
      <c r="C117" s="254" t="s">
        <v>340</v>
      </c>
      <c r="D117" s="14"/>
      <c r="E117" s="11">
        <v>6</v>
      </c>
      <c r="F117" s="226">
        <f t="shared" si="17"/>
        <v>30</v>
      </c>
      <c r="G117" s="17">
        <v>30</v>
      </c>
      <c r="H117" s="18"/>
      <c r="I117" s="18"/>
      <c r="J117" s="18"/>
      <c r="K117" s="18"/>
      <c r="L117" s="18"/>
      <c r="M117" s="18"/>
      <c r="N117" s="17"/>
      <c r="O117" s="20"/>
      <c r="P117" s="17"/>
      <c r="Q117" s="20"/>
      <c r="R117" s="17"/>
      <c r="S117" s="67"/>
      <c r="T117" s="17"/>
      <c r="U117" s="20"/>
      <c r="V117" s="17"/>
      <c r="W117" s="20"/>
      <c r="X117" s="17">
        <v>30</v>
      </c>
      <c r="Y117" s="20"/>
    </row>
    <row r="118" spans="1:25" ht="27" customHeight="1">
      <c r="A118" s="11">
        <v>49</v>
      </c>
      <c r="B118" s="206" t="s">
        <v>281</v>
      </c>
      <c r="C118" s="254" t="s">
        <v>341</v>
      </c>
      <c r="D118" s="14"/>
      <c r="E118" s="11">
        <v>6</v>
      </c>
      <c r="F118" s="226">
        <f>SUM(G118:M118)</f>
        <v>30</v>
      </c>
      <c r="G118" s="17">
        <v>30</v>
      </c>
      <c r="H118" s="18"/>
      <c r="I118" s="18"/>
      <c r="J118" s="18"/>
      <c r="K118" s="18"/>
      <c r="L118" s="18"/>
      <c r="M118" s="18"/>
      <c r="N118" s="17"/>
      <c r="O118" s="20"/>
      <c r="P118" s="17"/>
      <c r="Q118" s="20"/>
      <c r="R118" s="17"/>
      <c r="S118" s="67"/>
      <c r="T118" s="17"/>
      <c r="U118" s="20"/>
      <c r="V118" s="17"/>
      <c r="W118" s="20"/>
      <c r="X118" s="17">
        <v>30</v>
      </c>
      <c r="Y118" s="20"/>
    </row>
    <row r="119" spans="1:25" ht="27.95" customHeight="1" thickBot="1">
      <c r="A119" s="11">
        <v>50</v>
      </c>
      <c r="B119" s="206" t="s">
        <v>178</v>
      </c>
      <c r="C119" s="174" t="s">
        <v>245</v>
      </c>
      <c r="D119" s="14"/>
      <c r="E119" s="11">
        <v>5</v>
      </c>
      <c r="F119" s="226">
        <f t="shared" si="17"/>
        <v>60</v>
      </c>
      <c r="G119" s="17">
        <v>30</v>
      </c>
      <c r="H119" s="18">
        <v>30</v>
      </c>
      <c r="I119" s="18"/>
      <c r="J119" s="18"/>
      <c r="K119" s="18"/>
      <c r="L119" s="18"/>
      <c r="M119" s="18"/>
      <c r="N119" s="17"/>
      <c r="O119" s="20"/>
      <c r="P119" s="17"/>
      <c r="Q119" s="20"/>
      <c r="R119" s="17"/>
      <c r="S119" s="67"/>
      <c r="T119" s="17"/>
      <c r="U119" s="20"/>
      <c r="V119" s="17">
        <v>30</v>
      </c>
      <c r="W119" s="20">
        <v>30</v>
      </c>
      <c r="X119" s="17"/>
      <c r="Y119" s="20"/>
    </row>
    <row r="120" spans="1:25" s="77" customFormat="1" ht="17.100000000000001" customHeight="1" thickTop="1" thickBot="1">
      <c r="A120" s="329" t="s">
        <v>19</v>
      </c>
      <c r="B120" s="330"/>
      <c r="C120" s="330"/>
      <c r="D120" s="330"/>
      <c r="E120" s="331"/>
      <c r="F120" s="220">
        <f>SUM(F111:F119)</f>
        <v>360</v>
      </c>
      <c r="G120" s="221">
        <f t="shared" ref="G120:Y120" si="18">SUM(G111:G119)</f>
        <v>255</v>
      </c>
      <c r="H120" s="222">
        <f t="shared" si="18"/>
        <v>105</v>
      </c>
      <c r="I120" s="222">
        <f t="shared" si="18"/>
        <v>0</v>
      </c>
      <c r="J120" s="222">
        <f t="shared" si="18"/>
        <v>0</v>
      </c>
      <c r="K120" s="222">
        <f t="shared" si="18"/>
        <v>0</v>
      </c>
      <c r="L120" s="222">
        <f t="shared" si="18"/>
        <v>0</v>
      </c>
      <c r="M120" s="222">
        <f t="shared" si="18"/>
        <v>0</v>
      </c>
      <c r="N120" s="221">
        <f t="shared" si="18"/>
        <v>0</v>
      </c>
      <c r="O120" s="223">
        <f t="shared" si="18"/>
        <v>0</v>
      </c>
      <c r="P120" s="221">
        <f t="shared" si="18"/>
        <v>0</v>
      </c>
      <c r="Q120" s="223">
        <f t="shared" si="18"/>
        <v>0</v>
      </c>
      <c r="R120" s="221">
        <f t="shared" si="18"/>
        <v>90</v>
      </c>
      <c r="S120" s="223">
        <f t="shared" si="18"/>
        <v>30</v>
      </c>
      <c r="T120" s="221">
        <f t="shared" si="18"/>
        <v>45</v>
      </c>
      <c r="U120" s="223">
        <f t="shared" si="18"/>
        <v>45</v>
      </c>
      <c r="V120" s="221">
        <f t="shared" si="18"/>
        <v>60</v>
      </c>
      <c r="W120" s="223">
        <f t="shared" si="18"/>
        <v>30</v>
      </c>
      <c r="X120" s="221">
        <f t="shared" si="18"/>
        <v>60</v>
      </c>
      <c r="Y120" s="223">
        <f t="shared" si="18"/>
        <v>0</v>
      </c>
    </row>
    <row r="121" spans="1:25" ht="17.100000000000001" hidden="1" customHeight="1" thickTop="1" thickBot="1">
      <c r="A121" s="299" t="s">
        <v>42</v>
      </c>
      <c r="B121" s="300"/>
      <c r="C121" s="300"/>
      <c r="D121" s="300"/>
      <c r="E121" s="300"/>
      <c r="F121" s="300"/>
      <c r="G121" s="300"/>
      <c r="H121" s="300"/>
      <c r="I121" s="300"/>
      <c r="J121" s="300"/>
      <c r="K121" s="300"/>
      <c r="L121" s="300"/>
      <c r="M121" s="300"/>
      <c r="N121" s="300"/>
      <c r="O121" s="300"/>
      <c r="P121" s="300"/>
      <c r="Q121" s="300"/>
      <c r="R121" s="300"/>
      <c r="S121" s="300"/>
      <c r="T121" s="300"/>
      <c r="U121" s="300"/>
      <c r="V121" s="300"/>
      <c r="W121" s="300"/>
      <c r="X121" s="300"/>
      <c r="Y121" s="300"/>
    </row>
    <row r="122" spans="1:25" ht="17.100000000000001" hidden="1" customHeight="1" thickTop="1">
      <c r="A122" s="10"/>
      <c r="B122" s="89"/>
      <c r="C122" s="56"/>
      <c r="D122" s="57"/>
      <c r="E122" s="57"/>
      <c r="F122" s="58">
        <f>SUM(G122:M122)</f>
        <v>0</v>
      </c>
      <c r="G122" s="61"/>
      <c r="H122" s="90"/>
      <c r="I122" s="90"/>
      <c r="J122" s="90"/>
      <c r="K122" s="90"/>
      <c r="L122" s="90"/>
      <c r="M122" s="90"/>
      <c r="N122" s="61"/>
      <c r="O122" s="59"/>
      <c r="P122" s="61"/>
      <c r="Q122" s="59"/>
      <c r="R122" s="61"/>
      <c r="S122" s="91"/>
      <c r="T122" s="61"/>
      <c r="U122" s="59"/>
      <c r="V122" s="61"/>
      <c r="W122" s="59"/>
      <c r="X122" s="61"/>
      <c r="Y122" s="59"/>
    </row>
    <row r="123" spans="1:25" ht="17.100000000000001" hidden="1" customHeight="1">
      <c r="A123" s="11"/>
      <c r="B123" s="12"/>
      <c r="C123" s="13"/>
      <c r="D123" s="14"/>
      <c r="E123" s="14"/>
      <c r="F123" s="16">
        <f>SUM(G123:M123)</f>
        <v>0</v>
      </c>
      <c r="G123" s="17"/>
      <c r="H123" s="18"/>
      <c r="I123" s="18"/>
      <c r="J123" s="18"/>
      <c r="K123" s="18"/>
      <c r="L123" s="18"/>
      <c r="M123" s="18"/>
      <c r="N123" s="17"/>
      <c r="O123" s="20"/>
      <c r="P123" s="17"/>
      <c r="Q123" s="20"/>
      <c r="R123" s="17"/>
      <c r="S123" s="67"/>
      <c r="T123" s="17"/>
      <c r="U123" s="20"/>
      <c r="V123" s="17"/>
      <c r="W123" s="20"/>
      <c r="X123" s="17"/>
      <c r="Y123" s="20"/>
    </row>
    <row r="124" spans="1:25" ht="17.100000000000001" hidden="1" customHeight="1">
      <c r="A124" s="11"/>
      <c r="B124" s="12"/>
      <c r="C124" s="13"/>
      <c r="D124" s="14"/>
      <c r="E124" s="14"/>
      <c r="F124" s="16">
        <f>SUM(G124:M124)</f>
        <v>0</v>
      </c>
      <c r="G124" s="17"/>
      <c r="H124" s="18"/>
      <c r="I124" s="18"/>
      <c r="J124" s="18"/>
      <c r="K124" s="18"/>
      <c r="L124" s="18"/>
      <c r="M124" s="18"/>
      <c r="N124" s="17"/>
      <c r="O124" s="20"/>
      <c r="P124" s="17"/>
      <c r="Q124" s="20"/>
      <c r="R124" s="17"/>
      <c r="S124" s="67"/>
      <c r="T124" s="17"/>
      <c r="U124" s="20"/>
      <c r="V124" s="17"/>
      <c r="W124" s="20"/>
      <c r="X124" s="17"/>
      <c r="Y124" s="20"/>
    </row>
    <row r="125" spans="1:25" ht="17.100000000000001" hidden="1" customHeight="1">
      <c r="A125" s="11"/>
      <c r="B125" s="12"/>
      <c r="C125" s="13"/>
      <c r="D125" s="14"/>
      <c r="E125" s="14"/>
      <c r="F125" s="16">
        <f>SUM(G125:M125)</f>
        <v>0</v>
      </c>
      <c r="G125" s="17"/>
      <c r="H125" s="18"/>
      <c r="I125" s="18"/>
      <c r="J125" s="18"/>
      <c r="K125" s="18"/>
      <c r="L125" s="18"/>
      <c r="M125" s="18"/>
      <c r="N125" s="17"/>
      <c r="O125" s="20"/>
      <c r="P125" s="17"/>
      <c r="Q125" s="20"/>
      <c r="R125" s="17"/>
      <c r="S125" s="67"/>
      <c r="T125" s="17"/>
      <c r="U125" s="20"/>
      <c r="V125" s="17"/>
      <c r="W125" s="20"/>
      <c r="X125" s="17"/>
      <c r="Y125" s="20"/>
    </row>
    <row r="126" spans="1:25" ht="17.100000000000001" hidden="1" customHeight="1" thickBot="1">
      <c r="A126" s="46"/>
      <c r="B126" s="12"/>
      <c r="C126" s="13"/>
      <c r="D126" s="14"/>
      <c r="E126" s="14"/>
      <c r="F126" s="16">
        <f>SUM(G126:M126)</f>
        <v>0</v>
      </c>
      <c r="G126" s="17"/>
      <c r="H126" s="18"/>
      <c r="I126" s="18"/>
      <c r="J126" s="18"/>
      <c r="K126" s="18"/>
      <c r="L126" s="18"/>
      <c r="M126" s="18"/>
      <c r="N126" s="17"/>
      <c r="O126" s="20"/>
      <c r="P126" s="17"/>
      <c r="Q126" s="20"/>
      <c r="R126" s="17"/>
      <c r="S126" s="67"/>
      <c r="T126" s="17"/>
      <c r="U126" s="20"/>
      <c r="V126" s="17"/>
      <c r="W126" s="20"/>
      <c r="X126" s="17"/>
      <c r="Y126" s="20"/>
    </row>
    <row r="127" spans="1:25" s="77" customFormat="1" ht="17.100000000000001" hidden="1" customHeight="1" thickTop="1" thickBot="1">
      <c r="A127" s="290" t="s">
        <v>19</v>
      </c>
      <c r="B127" s="321"/>
      <c r="C127" s="31"/>
      <c r="D127" s="33"/>
      <c r="E127" s="33"/>
      <c r="F127" s="32">
        <f>SUM(F122:F126)</f>
        <v>0</v>
      </c>
      <c r="G127" s="34">
        <f t="shared" ref="G127:Y127" si="19">SUM(G122:G126)</f>
        <v>0</v>
      </c>
      <c r="H127" s="35">
        <f t="shared" si="19"/>
        <v>0</v>
      </c>
      <c r="I127" s="35">
        <f t="shared" si="19"/>
        <v>0</v>
      </c>
      <c r="J127" s="35">
        <f t="shared" si="19"/>
        <v>0</v>
      </c>
      <c r="K127" s="35">
        <f t="shared" si="19"/>
        <v>0</v>
      </c>
      <c r="L127" s="35">
        <f t="shared" si="19"/>
        <v>0</v>
      </c>
      <c r="M127" s="35">
        <f t="shared" si="19"/>
        <v>0</v>
      </c>
      <c r="N127" s="34">
        <f t="shared" si="19"/>
        <v>0</v>
      </c>
      <c r="O127" s="36">
        <f t="shared" si="19"/>
        <v>0</v>
      </c>
      <c r="P127" s="34">
        <f t="shared" si="19"/>
        <v>0</v>
      </c>
      <c r="Q127" s="36">
        <f t="shared" si="19"/>
        <v>0</v>
      </c>
      <c r="R127" s="34">
        <f t="shared" si="19"/>
        <v>0</v>
      </c>
      <c r="S127" s="36">
        <f t="shared" si="19"/>
        <v>0</v>
      </c>
      <c r="T127" s="34">
        <f t="shared" si="19"/>
        <v>0</v>
      </c>
      <c r="U127" s="36">
        <f t="shared" si="19"/>
        <v>0</v>
      </c>
      <c r="V127" s="34">
        <f t="shared" si="19"/>
        <v>0</v>
      </c>
      <c r="W127" s="36">
        <f t="shared" si="19"/>
        <v>0</v>
      </c>
      <c r="X127" s="34">
        <f t="shared" si="19"/>
        <v>0</v>
      </c>
      <c r="Y127" s="36">
        <f t="shared" si="19"/>
        <v>0</v>
      </c>
    </row>
    <row r="128" spans="1:25" ht="17.100000000000001" customHeight="1" thickTop="1" thickBot="1">
      <c r="A128" s="299" t="s">
        <v>180</v>
      </c>
      <c r="B128" s="300"/>
      <c r="C128" s="300"/>
      <c r="D128" s="300"/>
      <c r="E128" s="300"/>
      <c r="F128" s="300"/>
      <c r="G128" s="300"/>
      <c r="H128" s="300"/>
      <c r="I128" s="300"/>
      <c r="J128" s="300"/>
      <c r="K128" s="300"/>
      <c r="L128" s="300"/>
      <c r="M128" s="300"/>
      <c r="N128" s="300"/>
      <c r="O128" s="300"/>
      <c r="P128" s="300"/>
      <c r="Q128" s="300"/>
      <c r="R128" s="300"/>
      <c r="S128" s="300"/>
      <c r="T128" s="300"/>
      <c r="U128" s="300"/>
      <c r="V128" s="300"/>
      <c r="W128" s="300"/>
      <c r="X128" s="300"/>
      <c r="Y128" s="301"/>
    </row>
    <row r="129" spans="1:25" ht="17.100000000000001" customHeight="1" thickTop="1" thickBot="1">
      <c r="A129" s="186"/>
      <c r="B129" s="128" t="s">
        <v>373</v>
      </c>
      <c r="C129" s="182" t="s">
        <v>246</v>
      </c>
      <c r="D129" s="130"/>
      <c r="E129" s="131">
        <v>4</v>
      </c>
      <c r="F129" s="132"/>
      <c r="G129" s="133"/>
      <c r="H129" s="134"/>
      <c r="I129" s="134"/>
      <c r="J129" s="134"/>
      <c r="K129" s="134"/>
      <c r="L129" s="134"/>
      <c r="M129" s="135"/>
      <c r="N129" s="133"/>
      <c r="O129" s="135"/>
      <c r="P129" s="136"/>
      <c r="Q129" s="137"/>
      <c r="R129" s="133"/>
      <c r="S129" s="135"/>
      <c r="T129" s="136"/>
      <c r="U129" s="137"/>
      <c r="V129" s="133"/>
      <c r="W129" s="135"/>
      <c r="X129" s="136"/>
      <c r="Y129" s="135"/>
    </row>
    <row r="130" spans="1:25" ht="17.100000000000001" customHeight="1" thickTop="1" thickBot="1">
      <c r="A130" s="207"/>
      <c r="B130" s="2" t="s">
        <v>49</v>
      </c>
      <c r="F130" s="77"/>
      <c r="Y130" s="241"/>
    </row>
    <row r="131" spans="1:25" ht="17.100000000000001" customHeight="1" thickTop="1">
      <c r="A131" s="332" t="s">
        <v>247</v>
      </c>
      <c r="B131" s="333"/>
      <c r="C131" s="334"/>
      <c r="D131" s="233">
        <f>N137+P137+R137+T137+V137+X137</f>
        <v>18</v>
      </c>
      <c r="E131" s="233">
        <f>O137+Q137+S137+U137+W137+Y137</f>
        <v>32</v>
      </c>
      <c r="F131" s="228">
        <f t="shared" ref="F131:Y131" si="20">F24+F28+F42+F56+F65+F70+F82</f>
        <v>1879</v>
      </c>
      <c r="G131" s="234">
        <f t="shared" si="20"/>
        <v>664</v>
      </c>
      <c r="H131" s="235">
        <f t="shared" si="20"/>
        <v>990</v>
      </c>
      <c r="I131" s="235">
        <f t="shared" si="20"/>
        <v>15</v>
      </c>
      <c r="J131" s="235">
        <f t="shared" si="20"/>
        <v>0</v>
      </c>
      <c r="K131" s="235">
        <f t="shared" si="20"/>
        <v>120</v>
      </c>
      <c r="L131" s="235">
        <f t="shared" si="20"/>
        <v>90</v>
      </c>
      <c r="M131" s="235">
        <f t="shared" si="20"/>
        <v>0</v>
      </c>
      <c r="N131" s="234">
        <f t="shared" si="20"/>
        <v>139</v>
      </c>
      <c r="O131" s="236">
        <f t="shared" si="20"/>
        <v>165</v>
      </c>
      <c r="P131" s="234">
        <f t="shared" si="20"/>
        <v>120</v>
      </c>
      <c r="Q131" s="236">
        <f t="shared" si="20"/>
        <v>195</v>
      </c>
      <c r="R131" s="234">
        <f t="shared" si="20"/>
        <v>105</v>
      </c>
      <c r="S131" s="236">
        <f t="shared" si="20"/>
        <v>195</v>
      </c>
      <c r="T131" s="234">
        <f t="shared" si="20"/>
        <v>120</v>
      </c>
      <c r="U131" s="236">
        <f t="shared" si="20"/>
        <v>240</v>
      </c>
      <c r="V131" s="234">
        <f t="shared" si="20"/>
        <v>135</v>
      </c>
      <c r="W131" s="236">
        <f t="shared" si="20"/>
        <v>240</v>
      </c>
      <c r="X131" s="234">
        <f t="shared" si="20"/>
        <v>45</v>
      </c>
      <c r="Y131" s="236">
        <f t="shared" si="20"/>
        <v>180</v>
      </c>
    </row>
    <row r="132" spans="1:25" ht="17.100000000000001" customHeight="1">
      <c r="A132" s="335" t="s">
        <v>248</v>
      </c>
      <c r="B132" s="336"/>
      <c r="C132" s="337"/>
      <c r="D132" s="216">
        <f t="shared" ref="D132:E134" si="21">N138+P138+R138+T138+V138+X138</f>
        <v>18</v>
      </c>
      <c r="E132" s="216">
        <f t="shared" si="21"/>
        <v>32</v>
      </c>
      <c r="F132" s="226">
        <f t="shared" ref="F132:Y132" si="22">F24+F28+F42+F56+F65+F70+F95</f>
        <v>1879</v>
      </c>
      <c r="G132" s="218">
        <f t="shared" si="22"/>
        <v>649</v>
      </c>
      <c r="H132" s="218">
        <f t="shared" si="22"/>
        <v>1005</v>
      </c>
      <c r="I132" s="218">
        <f t="shared" si="22"/>
        <v>15</v>
      </c>
      <c r="J132" s="218">
        <f t="shared" si="22"/>
        <v>0</v>
      </c>
      <c r="K132" s="218">
        <f t="shared" si="22"/>
        <v>120</v>
      </c>
      <c r="L132" s="218">
        <f t="shared" si="22"/>
        <v>90</v>
      </c>
      <c r="M132" s="218">
        <f t="shared" si="22"/>
        <v>0</v>
      </c>
      <c r="N132" s="217">
        <f t="shared" si="22"/>
        <v>139</v>
      </c>
      <c r="O132" s="219">
        <f t="shared" si="22"/>
        <v>165</v>
      </c>
      <c r="P132" s="217">
        <f t="shared" si="22"/>
        <v>120</v>
      </c>
      <c r="Q132" s="219">
        <f t="shared" si="22"/>
        <v>195</v>
      </c>
      <c r="R132" s="217">
        <f t="shared" si="22"/>
        <v>105</v>
      </c>
      <c r="S132" s="219">
        <f t="shared" si="22"/>
        <v>210</v>
      </c>
      <c r="T132" s="217">
        <f t="shared" si="22"/>
        <v>105</v>
      </c>
      <c r="U132" s="219">
        <f t="shared" si="22"/>
        <v>255</v>
      </c>
      <c r="V132" s="217">
        <f t="shared" si="22"/>
        <v>135</v>
      </c>
      <c r="W132" s="219">
        <f t="shared" si="22"/>
        <v>255</v>
      </c>
      <c r="X132" s="217">
        <f t="shared" si="22"/>
        <v>45</v>
      </c>
      <c r="Y132" s="219">
        <f t="shared" si="22"/>
        <v>150</v>
      </c>
    </row>
    <row r="133" spans="1:25" ht="17.100000000000001" customHeight="1">
      <c r="A133" s="335" t="s">
        <v>249</v>
      </c>
      <c r="B133" s="336"/>
      <c r="C133" s="337"/>
      <c r="D133" s="216">
        <f t="shared" si="21"/>
        <v>18</v>
      </c>
      <c r="E133" s="216">
        <f t="shared" si="21"/>
        <v>33</v>
      </c>
      <c r="F133" s="226">
        <f t="shared" ref="F133:Y133" si="23">F24+F28+F42+F56+F65+F70+F108</f>
        <v>1879</v>
      </c>
      <c r="G133" s="218">
        <f t="shared" si="23"/>
        <v>754</v>
      </c>
      <c r="H133" s="218">
        <f t="shared" si="23"/>
        <v>900</v>
      </c>
      <c r="I133" s="218">
        <f t="shared" si="23"/>
        <v>15</v>
      </c>
      <c r="J133" s="218">
        <f t="shared" si="23"/>
        <v>0</v>
      </c>
      <c r="K133" s="218">
        <f t="shared" si="23"/>
        <v>120</v>
      </c>
      <c r="L133" s="218">
        <f t="shared" si="23"/>
        <v>90</v>
      </c>
      <c r="M133" s="218">
        <f t="shared" si="23"/>
        <v>0</v>
      </c>
      <c r="N133" s="217">
        <f t="shared" si="23"/>
        <v>139</v>
      </c>
      <c r="O133" s="219">
        <f t="shared" si="23"/>
        <v>165</v>
      </c>
      <c r="P133" s="217">
        <f t="shared" si="23"/>
        <v>120</v>
      </c>
      <c r="Q133" s="219">
        <f t="shared" si="23"/>
        <v>195</v>
      </c>
      <c r="R133" s="217">
        <f t="shared" si="23"/>
        <v>150</v>
      </c>
      <c r="S133" s="219">
        <f t="shared" si="23"/>
        <v>150</v>
      </c>
      <c r="T133" s="217">
        <f t="shared" si="23"/>
        <v>135</v>
      </c>
      <c r="U133" s="219">
        <f t="shared" si="23"/>
        <v>240</v>
      </c>
      <c r="V133" s="217">
        <f t="shared" si="23"/>
        <v>135</v>
      </c>
      <c r="W133" s="219">
        <f t="shared" si="23"/>
        <v>240</v>
      </c>
      <c r="X133" s="217">
        <f t="shared" si="23"/>
        <v>75</v>
      </c>
      <c r="Y133" s="219">
        <f t="shared" si="23"/>
        <v>135</v>
      </c>
    </row>
    <row r="134" spans="1:25" ht="17.100000000000001" customHeight="1" thickBot="1">
      <c r="A134" s="338" t="s">
        <v>250</v>
      </c>
      <c r="B134" s="339"/>
      <c r="C134" s="340"/>
      <c r="D134" s="237">
        <f t="shared" si="21"/>
        <v>18</v>
      </c>
      <c r="E134" s="237">
        <f t="shared" si="21"/>
        <v>32</v>
      </c>
      <c r="F134" s="230">
        <f t="shared" ref="F134:Y134" si="24">F24+F28+F42+F56+F65+F70+F120</f>
        <v>1879</v>
      </c>
      <c r="G134" s="238">
        <f t="shared" si="24"/>
        <v>814</v>
      </c>
      <c r="H134" s="238">
        <f t="shared" si="24"/>
        <v>840</v>
      </c>
      <c r="I134" s="238">
        <f t="shared" si="24"/>
        <v>15</v>
      </c>
      <c r="J134" s="238">
        <f t="shared" si="24"/>
        <v>0</v>
      </c>
      <c r="K134" s="238">
        <f t="shared" si="24"/>
        <v>120</v>
      </c>
      <c r="L134" s="238">
        <f t="shared" si="24"/>
        <v>90</v>
      </c>
      <c r="M134" s="238">
        <f t="shared" si="24"/>
        <v>0</v>
      </c>
      <c r="N134" s="239">
        <f t="shared" si="24"/>
        <v>139</v>
      </c>
      <c r="O134" s="240">
        <f t="shared" si="24"/>
        <v>165</v>
      </c>
      <c r="P134" s="239">
        <f t="shared" si="24"/>
        <v>120</v>
      </c>
      <c r="Q134" s="240">
        <f t="shared" si="24"/>
        <v>195</v>
      </c>
      <c r="R134" s="239">
        <f t="shared" si="24"/>
        <v>165</v>
      </c>
      <c r="S134" s="240">
        <f t="shared" si="24"/>
        <v>165</v>
      </c>
      <c r="T134" s="239">
        <f t="shared" si="24"/>
        <v>135</v>
      </c>
      <c r="U134" s="240">
        <f t="shared" si="24"/>
        <v>240</v>
      </c>
      <c r="V134" s="239">
        <f t="shared" si="24"/>
        <v>165</v>
      </c>
      <c r="W134" s="240">
        <f t="shared" si="24"/>
        <v>210</v>
      </c>
      <c r="X134" s="239">
        <f t="shared" si="24"/>
        <v>90</v>
      </c>
      <c r="Y134" s="240">
        <f t="shared" si="24"/>
        <v>90</v>
      </c>
    </row>
    <row r="135" spans="1:25" ht="17.100000000000001" customHeight="1" thickTop="1">
      <c r="C135" s="147"/>
      <c r="D135" s="146" t="s">
        <v>50</v>
      </c>
      <c r="E135" s="146"/>
      <c r="F135" s="148">
        <f>SUM(N134:Y134)</f>
        <v>1879</v>
      </c>
      <c r="G135" s="72"/>
      <c r="H135" s="72"/>
      <c r="I135" s="72"/>
      <c r="J135" s="72"/>
      <c r="N135" s="328" t="s">
        <v>52</v>
      </c>
      <c r="O135" s="328"/>
      <c r="P135" s="328"/>
      <c r="Q135" s="328"/>
      <c r="R135" s="328"/>
    </row>
    <row r="136" spans="1:25" ht="17.100000000000001" customHeight="1" thickBot="1">
      <c r="D136" s="146" t="s">
        <v>51</v>
      </c>
      <c r="F136" s="148">
        <f>SUM(G134:M134)</f>
        <v>1879</v>
      </c>
      <c r="G136" s="148"/>
      <c r="H136" s="148"/>
      <c r="I136" s="148"/>
      <c r="J136" s="148"/>
      <c r="N136" s="198" t="s">
        <v>7</v>
      </c>
      <c r="O136" s="198"/>
      <c r="P136" s="198" t="s">
        <v>8</v>
      </c>
      <c r="Q136" s="198"/>
      <c r="R136" s="198" t="s">
        <v>9</v>
      </c>
      <c r="S136" s="198"/>
      <c r="T136" s="198" t="s">
        <v>10</v>
      </c>
      <c r="U136" s="198"/>
      <c r="V136" s="198" t="s">
        <v>11</v>
      </c>
      <c r="W136" s="198"/>
      <c r="X136" s="198" t="s">
        <v>12</v>
      </c>
      <c r="Y136" s="198"/>
    </row>
    <row r="137" spans="1:25" ht="17.100000000000001" customHeight="1" thickBot="1">
      <c r="F137" s="77"/>
      <c r="M137" s="183" t="s">
        <v>186</v>
      </c>
      <c r="N137" s="199">
        <f>COUNTIFS(D15:D23,1)+COUNTIFS(D26:D27,1)+COUNTIFS(D30:D41,1)+COUNTIFS(D44:D55,1)+COUNTIFS(D58:D64,1)+COUNTIFS(D67:D69,1)+COUNTIFS(D73:D81,1)+COUNTIFS(D129,1)</f>
        <v>3</v>
      </c>
      <c r="O137" s="200">
        <f>COUNTIFS(E15:E23,1)+COUNTIFS(E26:E27,1)+COUNTIFS(E30:E41,1)+COUNTIFS(E44:E55,1)+COUNTIFS(E58:E64,1)+COUNTIFS(E67:E69,1)+COUNTIFS(E73:E81,1)+COUNTIFS(E129,1)</f>
        <v>5</v>
      </c>
      <c r="P137" s="199">
        <f>COUNTIFS(D15:D23,2)+COUNTIFS(D26:D27,2)+COUNTIFS(D30:D41,2)+COUNTIFS(D44:D55,2)+COUNTIFS(D58:D64,2)+COUNTIFS(D67:D69,2)+COUNTIFS(D73:D81,2)+COUNTIFS(D129,2)</f>
        <v>3</v>
      </c>
      <c r="Q137" s="200">
        <f>COUNTIFS(E15:E23,2)+COUNTIFS(E26:E27,2)+COUNTIFS(E30:E41,2)+COUNTIFS(E44:E55,2)+COUNTIFS(E58:E64,2)+COUNTIFS(E67:E69,2)+COUNTIFS(E73:E81,2)+COUNTIFS(E129,2)</f>
        <v>4</v>
      </c>
      <c r="R137" s="199">
        <f>COUNTIFS(D15:D23,3)+COUNTIFS(D26:D27,3)+COUNTIFS(D30:D41,3)+COUNTIFS(D44:D55,3)+COUNTIFS(D58:D64,3)+COUNTIFS(D67:D69,3)+COUNTIFS(D73:D81,3)+COUNTIFS(D129,3)</f>
        <v>3</v>
      </c>
      <c r="S137" s="200">
        <f>COUNTIFS(E15:E23,3)+COUNTIFS(E26:E27,3)+COUNTIFS(E30:E41,3)+COUNTIFS(E44:E55,3)+COUNTIFS(E58:E64,3)+COUNTIFS(E67:E69,3)+COUNTIFS(E73:E81,3)+COUNTIFS(E129,3)</f>
        <v>5</v>
      </c>
      <c r="T137" s="199">
        <f>COUNTIFS(D15:D23,4)+COUNTIFS(D26:D27,4)+COUNTIFS(D30:D41,4)+COUNTIFS(D44:D55,4)+COUNTIFS(D58:D64,4)+COUNTIFS(D67:D69,4)+COUNTIFS(D73:D81,4)+COUNTIFS(D129,4)</f>
        <v>5</v>
      </c>
      <c r="U137" s="200">
        <f>COUNTIFS(E15:E23,4)+COUNTIFS(E26:E27,4)+COUNTIFS(E30:E41,4)+COUNTIFS(E44:E55,4)+COUNTIFS(E58:E64,4)+COUNTIFS(E67:E69,4)+COUNTIFS(E73:E81,4)+COUNTIFS(E129,4)</f>
        <v>5</v>
      </c>
      <c r="V137" s="199">
        <f>COUNTIFS(D15:D23,5)+COUNTIFS(D26:D27,5)+COUNTIFS(D30:D41,5)+COUNTIFS(D44:D55,5)+COUNTIFS(D58:D64,5)+COUNTIFS(D67:D69,5)+COUNTIFS(D73:D81,5)+COUNTIFS(D129,5)</f>
        <v>3</v>
      </c>
      <c r="W137" s="200">
        <f>COUNTIFS(E15:E23,5)+COUNTIFS(E26:E27,5)+COUNTIFS(E30:E41,5)+COUNTIFS(E44:E55,5)+COUNTIFS(E58:E64,5)+COUNTIFS(E67:E69,5)+COUNTIFS(E73:E81,5)+COUNTIFS(E129,5)</f>
        <v>6</v>
      </c>
      <c r="X137" s="199">
        <f>COUNTIFS(D15:D23,6)+COUNTIFS(D26:D27,6)+COUNTIFS(D30:D41,6)+COUNTIFS(D44:D55,6)+COUNTIFS(D58:D64,6)+COUNTIFS(D67:D69,6)+COUNTIFS(D73:D81,6)+COUNTIFS(D129,6)</f>
        <v>1</v>
      </c>
      <c r="Y137" s="200">
        <f>COUNTIFS(E15:E23,6)+COUNTIFS(E26:E27,6)+COUNTIFS(E30:E41,6)+COUNTIFS(E44:E55,6)+COUNTIFS(E58:E64,6)+COUNTIFS(E67:E69,6)+COUNTIFS(E73:E81,6)+COUNTIFS(E129,6)</f>
        <v>7</v>
      </c>
    </row>
    <row r="138" spans="1:25" ht="17.100000000000001" customHeight="1" thickTop="1" thickBot="1">
      <c r="A138" s="2" t="s">
        <v>257</v>
      </c>
      <c r="F138" s="77"/>
      <c r="M138" s="183" t="s">
        <v>187</v>
      </c>
      <c r="N138" s="201">
        <f>COUNTIFS(D15:D23,1)+COUNTIFS(D26:D27,1)+COUNTIFS(D30:D41,1)+COUNTIFS(D44:D55,1)+COUNTIFS(D58:D64,1)+COUNTIFS(D67:D69,1)+COUNTIFS(D85:D94,1)+COUNTIFS(D129,1)</f>
        <v>3</v>
      </c>
      <c r="O138" s="202">
        <f>COUNTIFS(E15:E23,1)+COUNTIFS(E26:E27,1)+COUNTIFS(E30:E41,1)+COUNTIFS(E44:E55,1)+COUNTIFS(E58:E64,1)+COUNTIFS(E67:E69,1)+COUNTIFS(E73:E81,1)+COUNTIFS(E129,1)</f>
        <v>5</v>
      </c>
      <c r="P138" s="201">
        <f>COUNTIFS(D15:D23,2)+COUNTIFS(D26:D27,2)+COUNTIFS(D30:D41,2)+COUNTIFS(D44:D55,2)+COUNTIFS(D58:D64,2)+COUNTIFS(D67:D69,2)+COUNTIFS(D85:D94,2)+COUNTIFS(D129,2)</f>
        <v>3</v>
      </c>
      <c r="Q138" s="202">
        <f>COUNTIFS(E16:E24,2)+COUNTIFS(E27:E28,2)+COUNTIFS(E31:E42,2)+COUNTIFS(E45:E56,2)+COUNTIFS(E59:E65,2)+COUNTIFS(E68:E70,2)+COUNTIFS(E74:E82,2)+COUNTIFS(E130,2)</f>
        <v>3</v>
      </c>
      <c r="R138" s="201">
        <f>COUNTIFS(D15:D23,3)+COUNTIFS(D26:D27,3)+COUNTIFS(D30:D41,3)+COUNTIFS(D44:D55,3)+COUNTIFS(D58:D64,3)+COUNTIFS(D67:D69,3)+COUNTIFS(D85:D94,3)+COUNTIFS(D129,3)</f>
        <v>3</v>
      </c>
      <c r="S138" s="202">
        <f>COUNTIFS(E15:E23,3)+COUNTIFS(E26:E27,3)+COUNTIFS(E30:E41,3)+COUNTIFS(E44:E55,3)+COUNTIFS(E58:E64,3)+COUNTIFS(E67:E69,3)+COUNTIFS(E85:E94,3)+COUNTIFS(E129,3)</f>
        <v>6</v>
      </c>
      <c r="T138" s="201">
        <f>COUNTIFS(D15:D23,4)+COUNTIFS(D26:D27,4)+COUNTIFS(D30:D41,4)+COUNTIFS(D44:D55,4)+COUNTIFS(D58:D64,4)+COUNTIFS(D67:D69,4)+COUNTIFS(D85:D94,4)+COUNTIFS(D129,4)</f>
        <v>5</v>
      </c>
      <c r="U138" s="202">
        <f>COUNTIFS(E15:E23,4)+COUNTIFS(E26:E27,4)+COUNTIFS(E30:E41,4)+COUNTIFS(E44:E55,4)+COUNTIFS(E58:E64,4)+COUNTIFS(E67:E69,4)+COUNTIFS(E85:E94,4)+COUNTIFS(E129,4)</f>
        <v>5</v>
      </c>
      <c r="V138" s="201">
        <f>COUNTIFS(D15:D23,5)+COUNTIFS(D26:D27,5)+COUNTIFS(D30:D41,5)+COUNTIFS(D44:D55,5)+COUNTIFS(D58:D64,5)+COUNTIFS(D67:D69,5)+COUNTIFS(D85:D94,5)+COUNTIFS(D129,5)</f>
        <v>3</v>
      </c>
      <c r="W138" s="202">
        <f>COUNTIFS(E15:E23,5)+COUNTIFS(E26:E27,5)+COUNTIFS(E30:E41,5)+COUNTIFS(E44:E55,5)+COUNTIFS(E58:E64,5)+COUNTIFS(E67:E69,5)+COUNTIFS(E85:E94,5)+COUNTIFS(E129,5)</f>
        <v>7</v>
      </c>
      <c r="X138" s="201">
        <f>COUNTIFS(D15:D23,6)+COUNTIFS(D26:D27,6)+COUNTIFS(D30:D41,6)+COUNTIFS(D44:D55,6)+COUNTIFS(D58:D64,6)+COUNTIFS(D67:D69,6)+COUNTIFS(D85:D94,6)+COUNTIFS(D129,6)</f>
        <v>1</v>
      </c>
      <c r="Y138" s="202">
        <f>COUNTIFS(E15:E23,6)+COUNTIFS(E26:E27,6)+COUNTIFS(E30:E41,6)+COUNTIFS(E44:E55,6)+COUNTIFS(E58:E64,6)+COUNTIFS(E67:E69,6)+COUNTIFS(E85:E94,6)+COUNTIFS(E129,6)</f>
        <v>6</v>
      </c>
    </row>
    <row r="139" spans="1:25" ht="17.100000000000001" customHeight="1" thickTop="1" thickBot="1">
      <c r="F139" s="77"/>
      <c r="M139" s="183" t="s">
        <v>188</v>
      </c>
      <c r="N139" s="201">
        <f>COUNTIFS(D15:D23,1)+COUNTIFS(D26:D27,1)+COUNTIFS(D30:D41,1)+COUNTIFS(D44:D55,1)+COUNTIFS(D58:D64,1)+COUNTIFS(D67:D69,1)+COUNTIFS(D98:D107,1)+COUNTIFS(D129,1)</f>
        <v>3</v>
      </c>
      <c r="O139" s="202">
        <f>COUNTIFS(E15:E23,1)+COUNTIFS(E26:E27,1)+COUNTIFS(E30:E41,1)+COUNTIFS(E44:E55,1)+COUNTIFS(E58:E64,1)+COUNTIFS(E67:E69,1)+COUNTIFS(E98:E107,1)+COUNTIFS(E129,1)</f>
        <v>5</v>
      </c>
      <c r="P139" s="201">
        <f>COUNTIFS(D15:D23,2)+COUNTIFS(D26:D27,2)+COUNTIFS(D30:D41,2)+COUNTIFS(D44:D55,2)+COUNTIFS(D58:D64,2)+COUNTIFS(D67:D69,2)+COUNTIFS(D85:D94,2)+COUNTIFS(D129,2)</f>
        <v>3</v>
      </c>
      <c r="Q139" s="202">
        <f>COUNTIFS(E15:E23,2)+COUNTIFS(E26:E27,2)+COUNTIFS(E30:E41,2)+COUNTIFS(E44:E55,2)+COUNTIFS(E58:E64,2)+COUNTIFS(E67:E69,2)+COUNTIFS(E98:E107,2)+COUNTIFS(E129,2)</f>
        <v>4</v>
      </c>
      <c r="R139" s="201">
        <f>COUNTIFS(D15:D23,3)+COUNTIFS(D26:D27,3)+COUNTIFS(D30:D41,3)+COUNTIFS(D44:D55,3)+COUNTIFS(D58:D64,3)+COUNTIFS(D67:D69,3)+COUNTIFS(D98:D107,3)+COUNTIFS(D129,3)</f>
        <v>3</v>
      </c>
      <c r="S139" s="202">
        <f>COUNTIFS(E15:E23,3)+COUNTIFS(E26:E27,3)+COUNTIFS(E30:E41,3)+COUNTIFS(E44:E55,3)+COUNTIFS(E58:E64,3)+COUNTIFS(E67:E69,3)+COUNTIFS(E98:E107,3)+COUNTIFS(E129,3)</f>
        <v>6</v>
      </c>
      <c r="T139" s="201">
        <f>COUNTIFS(D15:D23,4)+COUNTIFS(D26:D27,4)+COUNTIFS(D30:D41,4)+COUNTIFS(D44:D55,4)+COUNTIFS(D58:D64,4)+COUNTIFS(D67:D69,4)+COUNTIFS(D98:D107,4)+COUNTIFS(D129,4)</f>
        <v>5</v>
      </c>
      <c r="U139" s="202">
        <f>COUNTIFS(E15:E23,4)+COUNTIFS(E26:E27,4)+COUNTIFS(E30:E41,4)+COUNTIFS(E44:E55,4)+COUNTIFS(E58:E64,4)+COUNTIFS(E67:E69,4)+COUNTIFS(E98:E107,4)+COUNTIFS(E129,4)</f>
        <v>5</v>
      </c>
      <c r="V139" s="201">
        <f>COUNTIFS(D15:D23,5)+COUNTIFS(D26:D27,5)+COUNTIFS(D30:D41,5)+COUNTIFS(D44:D55,5)+COUNTIFS(D58:D64,5)+COUNTIFS(D67:D69,5)+COUNTIFS(D98:D107,5)+COUNTIFS(D129,5)</f>
        <v>3</v>
      </c>
      <c r="W139" s="202">
        <f>COUNTIFS(E15:E23,5)+COUNTIFS(E26:E27,5)+COUNTIFS(E30:E41,5)+COUNTIFS(E44:E55,5)+COUNTIFS(E58:E64,5)+COUNTIFS(E67:E69,5)+COUNTIFS(E98:E107,5)+COUNTIFS(E129,5)</f>
        <v>6</v>
      </c>
      <c r="X139" s="201">
        <f>COUNTIFS(D15:D23,6)+COUNTIFS(D26:D27,6)+COUNTIFS(D30:D41,6)+COUNTIFS(D44:D55,6)+COUNTIFS(D58:D64,6)+COUNTIFS(D67:D69,6)+COUNTIFS(D98:D107,6)+COUNTIFS(D129,6)</f>
        <v>1</v>
      </c>
      <c r="Y139" s="202">
        <f>COUNTIFS(E15:E23,6)+COUNTIFS(E26:E27,6)+COUNTIFS(E30:E41,6)+COUNTIFS(E44:E55,6)+COUNTIFS(E58:E64,6)+COUNTIFS(E67:E69,6)+COUNTIFS(E98:E107,6)+COUNTIFS(E129,6)</f>
        <v>7</v>
      </c>
    </row>
    <row r="140" spans="1:25" ht="17.100000000000001" customHeight="1" thickTop="1" thickBot="1">
      <c r="F140" s="77"/>
      <c r="M140" s="184" t="s">
        <v>189</v>
      </c>
      <c r="N140" s="203">
        <f>COUNTIFS(D15:D23,1)+COUNTIFS(D26:D27,1)+COUNTIFS(D30:D41,1)+COUNTIFS(D44:D55,1)+COUNTIFS(D58:D64,1)+COUNTIFS(D67:D69,1)+COUNTIFS(D111:D119,1)+COUNTIFS(D129,1)</f>
        <v>3</v>
      </c>
      <c r="O140" s="204">
        <f>COUNTIFS(E15:E23,1)+COUNTIFS(E26:E27,1)+COUNTIFS(E30:E41,1)+COUNTIFS(E44:E55,1)+COUNTIFS(E58:E64,1)+COUNTIFS(E67:E69,1)+COUNTIFS(E111:E119,1)+COUNTIFS(E129,1)</f>
        <v>5</v>
      </c>
      <c r="P140" s="203">
        <f>COUNTIFS(D15:D23,2)+COUNTIFS(D26:D27,2)+COUNTIFS(D30:D41,2)+COUNTIFS(D43:D55,2)+COUNTIFS(D58:D64,2)+COUNTIFS(D67:D69,2)+COUNTIFS(D111:D119,2)+COUNTIFS(D129,2)</f>
        <v>3</v>
      </c>
      <c r="Q140" s="204">
        <f>COUNTIFS(E15:E23,2)+COUNTIFS(E26:E27,2)+COUNTIFS(E30:E41,2)+COUNTIFS(E43:E55,2)+COUNTIFS(E58:E64,2)+COUNTIFS(E67:E69,2)+COUNTIFS(E111:E119,2)+COUNTIFS(E129,2)</f>
        <v>4</v>
      </c>
      <c r="R140" s="203">
        <f>COUNTIFS(D15:D23,3)+COUNTIFS(D26:D27,3)+COUNTIFS(D30:D41,3)+COUNTIFS(D44:D55,3)+COUNTIFS(D58:D64,3)+COUNTIFS(D67:D69,3)+COUNTIFS(D111:D119,3)+COUNTIFS(D129,3)</f>
        <v>3</v>
      </c>
      <c r="S140" s="204">
        <f>COUNTIFS(E15:E23,3)+COUNTIFS(E26:E27,3)+COUNTIFS(E30:E41,3)+COUNTIFS(E44:E55,3)+COUNTIFS(E58:E64,3)+COUNTIFS(E67:E69,3)+COUNTIFS(E111:E119,3)+COUNTIFS(E129,3)</f>
        <v>6</v>
      </c>
      <c r="T140" s="203">
        <f>COUNTIFS(D15:D23,4)+COUNTIFS(D26:D27,4)+COUNTIFS(D30:D41,4)+COUNTIFS(D44:D55,4)+COUNTIFS(D58:D64,4)+COUNTIFS(D67:D69,4)+COUNTIFS(D111:D119,4)+COUNTIFS(D129,4)</f>
        <v>5</v>
      </c>
      <c r="U140" s="204">
        <f>COUNTIFS(E15:E23,4)+COUNTIFS(E26:E27,4)+COUNTIFS(E30:E41,4)+COUNTIFS(E44:E55,4)+COUNTIFS(E58:E64,4)+COUNTIFS(E67:E69,4)+COUNTIFS(E111:E119,4)+COUNTIFS(E129,4)</f>
        <v>5</v>
      </c>
      <c r="V140" s="203">
        <f>COUNTIFS(D15:D23,5)+COUNTIFS(D26:D27,5)+COUNTIFS(D30:D41,5)+COUNTIFS(D44:D55,5)+COUNTIFS(D58:D64,5)+COUNTIFS(D67:D69,5)+COUNTIFS(D111:D119,5)+COUNTIFS(D129,5)</f>
        <v>3</v>
      </c>
      <c r="W140" s="204">
        <f>COUNTIFS(E15:E23,5)+COUNTIFS(E26:E27,5)+COUNTIFS(E30:E41,5)+COUNTIFS(E44:E55,5)+COUNTIFS(E58:E64,5)+COUNTIFS(E67:E69,5)+COUNTIFS(E111:E119,5)+COUNTIFS(E129,5)</f>
        <v>6</v>
      </c>
      <c r="X140" s="203">
        <f>COUNTIFS(D15:D23,6)+COUNTIFS(D26:D27,6)+COUNTIFS(D30:D41,6)+COUNTIFS(D44:D55,6)+COUNTIFS(D58:D64,6)+COUNTIFS(D67:D69,6)+COUNTIFS(D111:D119,6)+COUNTIFS(D129,6)</f>
        <v>1</v>
      </c>
      <c r="Y140" s="204">
        <f>COUNTIFS(E15:E23,6)+COUNTIFS(E26:E27,6)+COUNTIFS(E30:E41,6)+COUNTIFS(E44:E55,6)+COUNTIFS(E58:E64,6)+COUNTIFS(E67:E69,6)+COUNTIFS(E111:E119,6)+COUNTIFS(E129,6)</f>
        <v>6</v>
      </c>
    </row>
    <row r="141" spans="1:25" ht="17.100000000000001" customHeight="1">
      <c r="F141" s="77"/>
    </row>
    <row r="142" spans="1:25" ht="17.100000000000001" customHeight="1">
      <c r="F142" s="77"/>
    </row>
    <row r="143" spans="1:25" ht="17.100000000000001" customHeight="1">
      <c r="F143" s="77"/>
    </row>
    <row r="144" spans="1:25" ht="17.100000000000001" customHeight="1">
      <c r="F144" s="77"/>
    </row>
    <row r="145" spans="6:6" ht="17.100000000000001" customHeight="1">
      <c r="F145" s="77"/>
    </row>
    <row r="146" spans="6:6" ht="17.100000000000001" customHeight="1">
      <c r="F146" s="77"/>
    </row>
    <row r="147" spans="6:6" ht="17.100000000000001" customHeight="1">
      <c r="F147" s="77"/>
    </row>
    <row r="148" spans="6:6" ht="17.100000000000001" customHeight="1">
      <c r="F148" s="77"/>
    </row>
    <row r="149" spans="6:6" ht="17.100000000000001" customHeight="1">
      <c r="F149" s="77"/>
    </row>
    <row r="150" spans="6:6" ht="17.100000000000001" customHeight="1">
      <c r="F150" s="77"/>
    </row>
    <row r="151" spans="6:6" ht="17.100000000000001" customHeight="1">
      <c r="F151" s="77"/>
    </row>
    <row r="152" spans="6:6" ht="17.100000000000001" customHeight="1">
      <c r="F152" s="77"/>
    </row>
    <row r="153" spans="6:6" ht="17.100000000000001" customHeight="1">
      <c r="F153" s="77"/>
    </row>
    <row r="154" spans="6:6" ht="17.100000000000001" customHeight="1">
      <c r="F154" s="77"/>
    </row>
    <row r="155" spans="6:6" ht="17.100000000000001" customHeight="1">
      <c r="F155" s="77"/>
    </row>
    <row r="156" spans="6:6" ht="17.100000000000001" customHeight="1">
      <c r="F156" s="77"/>
    </row>
    <row r="157" spans="6:6" ht="17.100000000000001" customHeight="1">
      <c r="F157" s="77"/>
    </row>
    <row r="158" spans="6:6" ht="17.100000000000001" customHeight="1">
      <c r="F158" s="77"/>
    </row>
    <row r="159" spans="6:6" ht="17.100000000000001" customHeight="1">
      <c r="F159" s="77"/>
    </row>
    <row r="160" spans="6:6" ht="17.100000000000001" customHeight="1">
      <c r="F160" s="77"/>
    </row>
    <row r="161" spans="6:6" ht="17.100000000000001" customHeight="1">
      <c r="F161" s="77"/>
    </row>
    <row r="162" spans="6:6" ht="17.100000000000001" customHeight="1">
      <c r="F162" s="77"/>
    </row>
    <row r="163" spans="6:6" ht="17.100000000000001" customHeight="1">
      <c r="F163" s="77"/>
    </row>
    <row r="164" spans="6:6" ht="17.100000000000001" customHeight="1">
      <c r="F164" s="77"/>
    </row>
    <row r="165" spans="6:6" ht="17.100000000000001" customHeight="1">
      <c r="F165" s="77"/>
    </row>
    <row r="166" spans="6:6" ht="17.100000000000001" customHeight="1">
      <c r="F166" s="77"/>
    </row>
    <row r="167" spans="6:6" ht="17.100000000000001" customHeight="1">
      <c r="F167" s="77"/>
    </row>
    <row r="168" spans="6:6" ht="17.100000000000001" customHeight="1">
      <c r="F168" s="77"/>
    </row>
    <row r="169" spans="6:6" ht="17.100000000000001" customHeight="1">
      <c r="F169" s="77"/>
    </row>
    <row r="170" spans="6:6" ht="17.100000000000001" customHeight="1">
      <c r="F170" s="77"/>
    </row>
    <row r="171" spans="6:6" ht="17.100000000000001" customHeight="1">
      <c r="F171" s="77"/>
    </row>
    <row r="172" spans="6:6" ht="17.100000000000001" customHeight="1">
      <c r="F172" s="77"/>
    </row>
    <row r="173" spans="6:6">
      <c r="F173" s="77"/>
    </row>
    <row r="174" spans="6:6">
      <c r="F174" s="77"/>
    </row>
    <row r="175" spans="6:6">
      <c r="F175" s="77"/>
    </row>
    <row r="176" spans="6:6">
      <c r="F176" s="77"/>
    </row>
    <row r="177" spans="6:6">
      <c r="F177" s="77"/>
    </row>
    <row r="178" spans="6:6">
      <c r="F178" s="77"/>
    </row>
    <row r="179" spans="6:6">
      <c r="F179" s="77"/>
    </row>
    <row r="180" spans="6:6">
      <c r="F180" s="77"/>
    </row>
    <row r="181" spans="6:6">
      <c r="F181" s="77"/>
    </row>
    <row r="182" spans="6:6">
      <c r="F182" s="77"/>
    </row>
    <row r="183" spans="6:6">
      <c r="F183" s="77"/>
    </row>
    <row r="184" spans="6:6">
      <c r="F184" s="77"/>
    </row>
    <row r="185" spans="6:6">
      <c r="F185" s="77"/>
    </row>
    <row r="186" spans="6:6">
      <c r="F186" s="77"/>
    </row>
    <row r="187" spans="6:6">
      <c r="F187" s="77"/>
    </row>
    <row r="188" spans="6:6">
      <c r="F188" s="77"/>
    </row>
    <row r="189" spans="6:6">
      <c r="F189" s="77"/>
    </row>
    <row r="190" spans="6:6">
      <c r="F190" s="77"/>
    </row>
    <row r="191" spans="6:6">
      <c r="F191" s="77"/>
    </row>
    <row r="192" spans="6:6">
      <c r="F192" s="77"/>
    </row>
    <row r="193" spans="6:6">
      <c r="F193" s="77"/>
    </row>
    <row r="194" spans="6:6">
      <c r="F194" s="77"/>
    </row>
    <row r="195" spans="6:6">
      <c r="F195" s="77"/>
    </row>
    <row r="196" spans="6:6">
      <c r="F196" s="77"/>
    </row>
    <row r="197" spans="6:6">
      <c r="F197" s="77"/>
    </row>
    <row r="198" spans="6:6">
      <c r="F198" s="77"/>
    </row>
    <row r="199" spans="6:6">
      <c r="F199" s="77"/>
    </row>
    <row r="200" spans="6:6">
      <c r="F200" s="77"/>
    </row>
    <row r="201" spans="6:6">
      <c r="F201" s="77"/>
    </row>
    <row r="202" spans="6:6">
      <c r="F202" s="77"/>
    </row>
    <row r="203" spans="6:6">
      <c r="F203" s="77"/>
    </row>
    <row r="204" spans="6:6">
      <c r="F204" s="77"/>
    </row>
    <row r="205" spans="6:6">
      <c r="F205" s="77"/>
    </row>
    <row r="206" spans="6:6">
      <c r="F206" s="77"/>
    </row>
    <row r="207" spans="6:6">
      <c r="F207" s="77"/>
    </row>
    <row r="208" spans="6:6">
      <c r="F208" s="77"/>
    </row>
    <row r="209" spans="6:6">
      <c r="F209" s="77"/>
    </row>
    <row r="210" spans="6:6">
      <c r="F210" s="77"/>
    </row>
    <row r="211" spans="6:6">
      <c r="F211" s="77"/>
    </row>
    <row r="212" spans="6:6">
      <c r="F212" s="77"/>
    </row>
    <row r="213" spans="6:6">
      <c r="F213" s="77"/>
    </row>
    <row r="214" spans="6:6">
      <c r="F214" s="77"/>
    </row>
    <row r="215" spans="6:6">
      <c r="F215" s="77"/>
    </row>
    <row r="216" spans="6:6">
      <c r="F216" s="77"/>
    </row>
    <row r="217" spans="6:6">
      <c r="F217" s="77"/>
    </row>
    <row r="218" spans="6:6">
      <c r="F218" s="77"/>
    </row>
    <row r="219" spans="6:6">
      <c r="F219" s="77"/>
    </row>
    <row r="220" spans="6:6">
      <c r="F220" s="77"/>
    </row>
    <row r="221" spans="6:6">
      <c r="F221" s="77"/>
    </row>
    <row r="222" spans="6:6">
      <c r="F222" s="77"/>
    </row>
    <row r="223" spans="6:6">
      <c r="F223" s="77"/>
    </row>
    <row r="224" spans="6:6">
      <c r="F224" s="77"/>
    </row>
    <row r="225" spans="6:6">
      <c r="F225" s="77"/>
    </row>
    <row r="226" spans="6:6">
      <c r="F226" s="77"/>
    </row>
    <row r="227" spans="6:6">
      <c r="F227" s="77"/>
    </row>
    <row r="228" spans="6:6">
      <c r="F228" s="77"/>
    </row>
    <row r="229" spans="6:6">
      <c r="F229" s="77"/>
    </row>
    <row r="230" spans="6:6">
      <c r="F230" s="77"/>
    </row>
    <row r="231" spans="6:6">
      <c r="F231" s="77"/>
    </row>
    <row r="232" spans="6:6">
      <c r="F232" s="77"/>
    </row>
    <row r="233" spans="6:6">
      <c r="F233" s="77"/>
    </row>
    <row r="234" spans="6:6">
      <c r="F234" s="77"/>
    </row>
    <row r="235" spans="6:6">
      <c r="F235" s="77"/>
    </row>
    <row r="236" spans="6:6">
      <c r="F236" s="77"/>
    </row>
    <row r="237" spans="6:6">
      <c r="F237" s="77"/>
    </row>
    <row r="238" spans="6:6">
      <c r="F238" s="77"/>
    </row>
    <row r="239" spans="6:6">
      <c r="F239" s="77"/>
    </row>
    <row r="240" spans="6:6">
      <c r="F240" s="77"/>
    </row>
    <row r="241" spans="6:6">
      <c r="F241" s="77"/>
    </row>
    <row r="242" spans="6:6">
      <c r="F242" s="77"/>
    </row>
    <row r="243" spans="6:6">
      <c r="F243" s="77"/>
    </row>
    <row r="244" spans="6:6">
      <c r="F244" s="77"/>
    </row>
    <row r="245" spans="6:6">
      <c r="F245" s="77"/>
    </row>
    <row r="246" spans="6:6">
      <c r="F246" s="77"/>
    </row>
    <row r="247" spans="6:6">
      <c r="F247" s="77"/>
    </row>
    <row r="248" spans="6:6">
      <c r="F248" s="77"/>
    </row>
    <row r="249" spans="6:6">
      <c r="F249" s="77"/>
    </row>
    <row r="250" spans="6:6">
      <c r="F250" s="77"/>
    </row>
    <row r="251" spans="6:6">
      <c r="F251" s="77"/>
    </row>
    <row r="252" spans="6:6">
      <c r="F252" s="77"/>
    </row>
    <row r="253" spans="6:6">
      <c r="F253" s="77"/>
    </row>
    <row r="254" spans="6:6">
      <c r="F254" s="77"/>
    </row>
    <row r="255" spans="6:6">
      <c r="F255" s="77"/>
    </row>
    <row r="256" spans="6:6">
      <c r="F256" s="77"/>
    </row>
    <row r="257" spans="6:6">
      <c r="F257" s="77"/>
    </row>
    <row r="258" spans="6:6">
      <c r="F258" s="77"/>
    </row>
    <row r="259" spans="6:6">
      <c r="F259" s="77"/>
    </row>
    <row r="260" spans="6:6">
      <c r="F260" s="77"/>
    </row>
    <row r="261" spans="6:6">
      <c r="F261" s="77"/>
    </row>
    <row r="262" spans="6:6">
      <c r="F262" s="77"/>
    </row>
    <row r="263" spans="6:6">
      <c r="F263" s="77"/>
    </row>
    <row r="264" spans="6:6">
      <c r="F264" s="77"/>
    </row>
    <row r="265" spans="6:6">
      <c r="F265" s="77"/>
    </row>
    <row r="266" spans="6:6">
      <c r="F266" s="77"/>
    </row>
    <row r="267" spans="6:6">
      <c r="F267" s="77"/>
    </row>
    <row r="268" spans="6:6">
      <c r="F268" s="77"/>
    </row>
    <row r="269" spans="6:6">
      <c r="F269" s="77"/>
    </row>
    <row r="270" spans="6:6">
      <c r="F270" s="77"/>
    </row>
  </sheetData>
  <mergeCells count="47">
    <mergeCell ref="P1:Y1"/>
    <mergeCell ref="A108:E108"/>
    <mergeCell ref="A84:Y84"/>
    <mergeCell ref="A72:Y72"/>
    <mergeCell ref="A82:B82"/>
    <mergeCell ref="A83:Y83"/>
    <mergeCell ref="C82:E82"/>
    <mergeCell ref="A71:Y71"/>
    <mergeCell ref="A96:Y96"/>
    <mergeCell ref="A97:Y97"/>
    <mergeCell ref="A57:Y57"/>
    <mergeCell ref="A43:Y43"/>
    <mergeCell ref="A66:Y66"/>
    <mergeCell ref="A42:E42"/>
    <mergeCell ref="A9:Y9"/>
    <mergeCell ref="A2:Y2"/>
    <mergeCell ref="A3:Y3"/>
    <mergeCell ref="A4:Y4"/>
    <mergeCell ref="A56:E56"/>
    <mergeCell ref="A65:E65"/>
    <mergeCell ref="A70:E70"/>
    <mergeCell ref="A8:Y8"/>
    <mergeCell ref="A5:Y5"/>
    <mergeCell ref="A6:Y6"/>
    <mergeCell ref="A7:Y7"/>
    <mergeCell ref="X11:Y11"/>
    <mergeCell ref="A14:Y14"/>
    <mergeCell ref="A29:Y29"/>
    <mergeCell ref="F10:M11"/>
    <mergeCell ref="N10:Q10"/>
    <mergeCell ref="R10:U10"/>
    <mergeCell ref="V10:Y10"/>
    <mergeCell ref="A25:Y25"/>
    <mergeCell ref="A24:E24"/>
    <mergeCell ref="A28:E28"/>
    <mergeCell ref="A95:E95"/>
    <mergeCell ref="N135:R135"/>
    <mergeCell ref="A109:Y109"/>
    <mergeCell ref="A110:Y110"/>
    <mergeCell ref="A121:Y121"/>
    <mergeCell ref="A127:B127"/>
    <mergeCell ref="A128:Y128"/>
    <mergeCell ref="A120:E120"/>
    <mergeCell ref="A131:C131"/>
    <mergeCell ref="A132:C132"/>
    <mergeCell ref="A133:C133"/>
    <mergeCell ref="A134:C134"/>
  </mergeCells>
  <printOptions horizontalCentered="1"/>
  <pageMargins left="0.70866141732283472" right="0.70866141732283472" top="0.43307086614173229" bottom="0.43307086614173229" header="0.31496062992125984" footer="0.31496062992125984"/>
  <pageSetup paperSize="9" scale="75" orientation="landscape" r:id="rId1"/>
  <ignoredErrors>
    <ignoredError sqref="F19:F20 F30:F41 F44:F56" formulaRange="1"/>
    <ignoredError sqref="P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F272"/>
  <sheetViews>
    <sheetView tabSelected="1" zoomScaleNormal="100" zoomScaleSheetLayoutView="100" workbookViewId="0">
      <selection activeCell="A9" sqref="A9:Y9"/>
    </sheetView>
  </sheetViews>
  <sheetFormatPr defaultRowHeight="15"/>
  <cols>
    <col min="1" max="1" width="6.7109375" style="1" customWidth="1"/>
    <col min="2" max="2" width="47" style="2" customWidth="1"/>
    <col min="3" max="3" width="14.85546875" style="3" customWidth="1"/>
    <col min="4" max="5" width="3.7109375" style="2" customWidth="1"/>
    <col min="6" max="6" width="8.28515625" style="2" customWidth="1"/>
    <col min="7" max="7" width="5.85546875" style="2" customWidth="1"/>
    <col min="8" max="8" width="4.140625" style="2" customWidth="1"/>
    <col min="9" max="10" width="3.7109375" style="2" customWidth="1"/>
    <col min="11" max="11" width="4.85546875" style="2" customWidth="1"/>
    <col min="12" max="13" width="3.7109375" style="2" customWidth="1"/>
    <col min="14" max="14" width="4.28515625" style="2" customWidth="1"/>
    <col min="15" max="15" width="4.140625" style="2" customWidth="1"/>
    <col min="16" max="16" width="4.28515625" style="2" customWidth="1"/>
    <col min="17" max="19" width="4.140625" style="2" customWidth="1"/>
    <col min="20" max="20" width="4.42578125" style="2" customWidth="1"/>
    <col min="21" max="21" width="4.5703125" style="2" customWidth="1"/>
    <col min="22" max="22" width="4.28515625" style="2" customWidth="1"/>
    <col min="23" max="23" width="4.5703125" style="2" customWidth="1"/>
    <col min="24" max="24" width="3.7109375" style="2" customWidth="1"/>
    <col min="25" max="25" width="4.42578125" style="2" customWidth="1"/>
    <col min="26" max="26" width="8.5703125" style="2" customWidth="1"/>
    <col min="27" max="16384" width="9.140625" style="2"/>
  </cols>
  <sheetData>
    <row r="1" spans="1:25" ht="102.75" customHeight="1">
      <c r="R1" s="346"/>
      <c r="S1" s="346"/>
      <c r="T1" s="346"/>
      <c r="U1" s="346"/>
      <c r="V1" s="346"/>
      <c r="W1" s="346"/>
      <c r="X1" s="346"/>
      <c r="Y1" s="346"/>
    </row>
    <row r="2" spans="1:25" ht="15" customHeight="1">
      <c r="A2" s="352" t="s">
        <v>310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1:25" ht="15" customHeight="1">
      <c r="A3" s="341" t="s">
        <v>62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</row>
    <row r="4" spans="1:25" ht="15" customHeight="1">
      <c r="A4" s="341" t="s">
        <v>63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</row>
    <row r="5" spans="1:25" ht="15" customHeight="1">
      <c r="A5" s="341" t="s">
        <v>64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</row>
    <row r="6" spans="1:25" ht="15" customHeight="1">
      <c r="A6" s="342" t="s">
        <v>65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</row>
    <row r="7" spans="1:25" ht="15" customHeight="1">
      <c r="A7" s="341" t="s">
        <v>372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</row>
    <row r="8" spans="1:25" ht="15" customHeight="1">
      <c r="A8" s="341" t="s">
        <v>374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</row>
    <row r="9" spans="1:25" ht="15" customHeight="1" thickBot="1">
      <c r="A9" s="342" t="s">
        <v>294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</row>
    <row r="10" spans="1:25" ht="12.95" customHeight="1" thickTop="1" thickBot="1">
      <c r="E10" s="4"/>
      <c r="F10" s="276" t="s">
        <v>2</v>
      </c>
      <c r="G10" s="277"/>
      <c r="H10" s="277"/>
      <c r="I10" s="277"/>
      <c r="J10" s="277"/>
      <c r="K10" s="277"/>
      <c r="L10" s="277"/>
      <c r="M10" s="278"/>
      <c r="N10" s="282" t="s">
        <v>3</v>
      </c>
      <c r="O10" s="283"/>
      <c r="P10" s="283"/>
      <c r="Q10" s="283"/>
      <c r="R10" s="282" t="s">
        <v>4</v>
      </c>
      <c r="S10" s="283"/>
      <c r="T10" s="283"/>
      <c r="U10" s="283"/>
      <c r="V10" s="282" t="s">
        <v>5</v>
      </c>
      <c r="W10" s="283"/>
      <c r="X10" s="283"/>
      <c r="Y10" s="345"/>
    </row>
    <row r="11" spans="1:25" ht="16.5" customHeight="1" thickTop="1" thickBot="1">
      <c r="E11" s="4"/>
      <c r="F11" s="279"/>
      <c r="G11" s="280"/>
      <c r="H11" s="280"/>
      <c r="I11" s="280"/>
      <c r="J11" s="280"/>
      <c r="K11" s="280"/>
      <c r="L11" s="280"/>
      <c r="M11" s="281"/>
      <c r="N11" s="5" t="s">
        <v>7</v>
      </c>
      <c r="O11" s="5"/>
      <c r="P11" s="5" t="s">
        <v>8</v>
      </c>
      <c r="Q11" s="5"/>
      <c r="R11" s="5" t="s">
        <v>9</v>
      </c>
      <c r="S11" s="5"/>
      <c r="T11" s="5" t="s">
        <v>10</v>
      </c>
      <c r="U11" s="5"/>
      <c r="V11" s="6" t="s">
        <v>11</v>
      </c>
      <c r="W11" s="6"/>
      <c r="X11" s="282" t="s">
        <v>12</v>
      </c>
      <c r="Y11" s="308"/>
    </row>
    <row r="12" spans="1:25" s="76" customFormat="1" ht="144" customHeight="1" thickTop="1" thickBot="1">
      <c r="A12" s="7" t="s">
        <v>13</v>
      </c>
      <c r="B12" s="8" t="s">
        <v>14</v>
      </c>
      <c r="C12" s="9" t="s">
        <v>15</v>
      </c>
      <c r="D12" s="97" t="s">
        <v>17</v>
      </c>
      <c r="E12" s="97" t="s">
        <v>18</v>
      </c>
      <c r="F12" s="97" t="s">
        <v>19</v>
      </c>
      <c r="G12" s="95" t="s">
        <v>20</v>
      </c>
      <c r="H12" s="96" t="s">
        <v>21</v>
      </c>
      <c r="I12" s="96" t="s">
        <v>22</v>
      </c>
      <c r="J12" s="96" t="s">
        <v>23</v>
      </c>
      <c r="K12" s="96" t="s">
        <v>24</v>
      </c>
      <c r="L12" s="250" t="s">
        <v>309</v>
      </c>
      <c r="M12" s="98" t="s">
        <v>26</v>
      </c>
      <c r="N12" s="95" t="s">
        <v>27</v>
      </c>
      <c r="O12" s="99" t="s">
        <v>28</v>
      </c>
      <c r="P12" s="95" t="s">
        <v>27</v>
      </c>
      <c r="Q12" s="99" t="s">
        <v>28</v>
      </c>
      <c r="R12" s="95" t="s">
        <v>27</v>
      </c>
      <c r="S12" s="99" t="s">
        <v>28</v>
      </c>
      <c r="T12" s="95" t="s">
        <v>27</v>
      </c>
      <c r="U12" s="99" t="s">
        <v>28</v>
      </c>
      <c r="V12" s="95" t="s">
        <v>27</v>
      </c>
      <c r="W12" s="100" t="s">
        <v>28</v>
      </c>
      <c r="X12" s="101" t="s">
        <v>27</v>
      </c>
      <c r="Y12" s="100" t="s">
        <v>28</v>
      </c>
    </row>
    <row r="13" spans="1:25" s="72" customFormat="1" ht="15" customHeight="1" thickTop="1" thickBot="1">
      <c r="A13" s="73">
        <v>1</v>
      </c>
      <c r="B13" s="73">
        <v>2</v>
      </c>
      <c r="C13" s="73">
        <v>3</v>
      </c>
      <c r="D13" s="73">
        <v>5</v>
      </c>
      <c r="E13" s="73">
        <v>6</v>
      </c>
      <c r="F13" s="73">
        <v>7</v>
      </c>
      <c r="G13" s="73">
        <v>8</v>
      </c>
      <c r="H13" s="73">
        <v>9</v>
      </c>
      <c r="I13" s="73">
        <v>10</v>
      </c>
      <c r="J13" s="73">
        <v>11</v>
      </c>
      <c r="K13" s="73">
        <v>12</v>
      </c>
      <c r="L13" s="73">
        <v>13</v>
      </c>
      <c r="M13" s="73">
        <v>14</v>
      </c>
      <c r="N13" s="69">
        <v>15</v>
      </c>
      <c r="O13" s="70">
        <v>16</v>
      </c>
      <c r="P13" s="69">
        <v>17</v>
      </c>
      <c r="Q13" s="70">
        <v>18</v>
      </c>
      <c r="R13" s="69">
        <v>19</v>
      </c>
      <c r="S13" s="70">
        <v>20</v>
      </c>
      <c r="T13" s="69">
        <v>21</v>
      </c>
      <c r="U13" s="70">
        <v>22</v>
      </c>
      <c r="V13" s="69">
        <v>23</v>
      </c>
      <c r="W13" s="70">
        <v>24</v>
      </c>
      <c r="X13" s="69">
        <v>25</v>
      </c>
      <c r="Y13" s="70">
        <v>26</v>
      </c>
    </row>
    <row r="14" spans="1:25" s="77" customFormat="1" ht="15" customHeight="1" thickTop="1" thickBot="1">
      <c r="A14" s="299" t="s">
        <v>66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1"/>
    </row>
    <row r="15" spans="1:25" ht="35.1" customHeight="1" thickTop="1">
      <c r="A15" s="10">
        <v>1</v>
      </c>
      <c r="B15" s="163" t="s">
        <v>262</v>
      </c>
      <c r="C15" s="242" t="s">
        <v>286</v>
      </c>
      <c r="D15" s="57"/>
      <c r="E15" s="189">
        <v>1</v>
      </c>
      <c r="F15" s="58">
        <v>18</v>
      </c>
      <c r="G15" s="61"/>
      <c r="H15" s="90"/>
      <c r="I15" s="106"/>
      <c r="J15" s="90"/>
      <c r="K15" s="90">
        <v>18</v>
      </c>
      <c r="L15" s="90"/>
      <c r="M15" s="90"/>
      <c r="N15" s="61"/>
      <c r="O15" s="59">
        <v>18</v>
      </c>
      <c r="P15" s="61"/>
      <c r="Q15" s="59"/>
      <c r="R15" s="61"/>
      <c r="S15" s="59"/>
      <c r="T15" s="61"/>
      <c r="U15" s="59"/>
      <c r="V15" s="61"/>
      <c r="W15" s="59"/>
      <c r="X15" s="61"/>
      <c r="Y15" s="59"/>
    </row>
    <row r="16" spans="1:25" ht="35.1" customHeight="1">
      <c r="A16" s="11">
        <v>2</v>
      </c>
      <c r="B16" s="164" t="s">
        <v>263</v>
      </c>
      <c r="C16" s="243" t="s">
        <v>287</v>
      </c>
      <c r="D16" s="14"/>
      <c r="E16" s="190">
        <v>2</v>
      </c>
      <c r="F16" s="16">
        <v>27</v>
      </c>
      <c r="G16" s="17"/>
      <c r="H16" s="18"/>
      <c r="I16" s="19"/>
      <c r="J16" s="18"/>
      <c r="K16" s="18">
        <v>27</v>
      </c>
      <c r="L16" s="18"/>
      <c r="M16" s="18"/>
      <c r="N16" s="17"/>
      <c r="O16" s="20"/>
      <c r="P16" s="17"/>
      <c r="Q16" s="20">
        <v>27</v>
      </c>
      <c r="R16" s="17"/>
      <c r="S16" s="20"/>
      <c r="T16" s="17"/>
      <c r="U16" s="20"/>
      <c r="V16" s="17"/>
      <c r="W16" s="20"/>
      <c r="X16" s="17"/>
      <c r="Y16" s="20"/>
    </row>
    <row r="17" spans="1:25" ht="35.1" customHeight="1">
      <c r="A17" s="11">
        <v>3</v>
      </c>
      <c r="B17" s="165" t="s">
        <v>264</v>
      </c>
      <c r="C17" s="244" t="s">
        <v>288</v>
      </c>
      <c r="D17" s="25"/>
      <c r="E17" s="227">
        <v>3</v>
      </c>
      <c r="F17" s="16">
        <v>18</v>
      </c>
      <c r="G17" s="27"/>
      <c r="H17" s="28"/>
      <c r="I17" s="18"/>
      <c r="J17" s="28"/>
      <c r="K17" s="28">
        <v>18</v>
      </c>
      <c r="L17" s="28"/>
      <c r="M17" s="28"/>
      <c r="N17" s="27"/>
      <c r="O17" s="29"/>
      <c r="P17" s="27"/>
      <c r="Q17" s="29"/>
      <c r="R17" s="27"/>
      <c r="S17" s="29">
        <v>18</v>
      </c>
      <c r="T17" s="27"/>
      <c r="U17" s="29"/>
      <c r="V17" s="27"/>
      <c r="W17" s="29"/>
      <c r="X17" s="27"/>
      <c r="Y17" s="29"/>
    </row>
    <row r="18" spans="1:25" ht="35.1" customHeight="1">
      <c r="A18" s="11">
        <v>4</v>
      </c>
      <c r="B18" s="164" t="s">
        <v>265</v>
      </c>
      <c r="C18" s="243" t="s">
        <v>289</v>
      </c>
      <c r="D18" s="11">
        <v>4</v>
      </c>
      <c r="E18" s="15"/>
      <c r="F18" s="16">
        <v>27</v>
      </c>
      <c r="G18" s="17"/>
      <c r="H18" s="18"/>
      <c r="I18" s="19"/>
      <c r="J18" s="18"/>
      <c r="K18" s="18">
        <v>27</v>
      </c>
      <c r="L18" s="18"/>
      <c r="M18" s="18"/>
      <c r="N18" s="17"/>
      <c r="O18" s="20"/>
      <c r="P18" s="17"/>
      <c r="Q18" s="20"/>
      <c r="R18" s="17"/>
      <c r="S18" s="20"/>
      <c r="T18" s="17"/>
      <c r="U18" s="20">
        <v>27</v>
      </c>
      <c r="V18" s="17"/>
      <c r="W18" s="20"/>
      <c r="X18" s="17"/>
      <c r="Y18" s="20"/>
    </row>
    <row r="19" spans="1:25" ht="15" customHeight="1">
      <c r="A19" s="11">
        <v>5</v>
      </c>
      <c r="B19" s="165" t="s">
        <v>69</v>
      </c>
      <c r="C19" s="175" t="s">
        <v>70</v>
      </c>
      <c r="D19" s="25"/>
      <c r="E19" s="24">
        <v>1</v>
      </c>
      <c r="F19" s="16">
        <v>3</v>
      </c>
      <c r="G19" s="27">
        <v>3</v>
      </c>
      <c r="H19" s="28"/>
      <c r="I19" s="18"/>
      <c r="J19" s="28"/>
      <c r="K19" s="28"/>
      <c r="L19" s="28"/>
      <c r="M19" s="28"/>
      <c r="N19" s="27">
        <v>3</v>
      </c>
      <c r="O19" s="29"/>
      <c r="P19" s="27"/>
      <c r="Q19" s="29"/>
      <c r="R19" s="27"/>
      <c r="S19" s="29"/>
      <c r="T19" s="27"/>
      <c r="U19" s="29"/>
      <c r="V19" s="27"/>
      <c r="W19" s="29"/>
      <c r="X19" s="27"/>
      <c r="Y19" s="29"/>
    </row>
    <row r="20" spans="1:25" ht="22.5" customHeight="1">
      <c r="A20" s="11">
        <v>6</v>
      </c>
      <c r="B20" s="164" t="s">
        <v>295</v>
      </c>
      <c r="C20" s="251" t="s">
        <v>342</v>
      </c>
      <c r="D20" s="14"/>
      <c r="E20" s="11">
        <v>1</v>
      </c>
      <c r="F20" s="226">
        <f>SUM(G20:M20)</f>
        <v>18</v>
      </c>
      <c r="G20" s="17">
        <v>18</v>
      </c>
      <c r="H20" s="18"/>
      <c r="I20" s="19"/>
      <c r="J20" s="18"/>
      <c r="K20" s="18"/>
      <c r="L20" s="18"/>
      <c r="M20" s="18"/>
      <c r="N20" s="17">
        <v>18</v>
      </c>
      <c r="O20" s="20"/>
      <c r="P20" s="17"/>
      <c r="Q20" s="20"/>
      <c r="R20" s="17"/>
      <c r="S20" s="20"/>
      <c r="T20" s="17"/>
      <c r="U20" s="20"/>
      <c r="V20" s="17"/>
      <c r="W20" s="20"/>
      <c r="X20" s="17"/>
      <c r="Y20" s="20"/>
    </row>
    <row r="21" spans="1:25" ht="15" customHeight="1">
      <c r="A21" s="11">
        <v>7</v>
      </c>
      <c r="B21" s="165" t="s">
        <v>71</v>
      </c>
      <c r="C21" s="176" t="s">
        <v>72</v>
      </c>
      <c r="D21" s="25"/>
      <c r="E21" s="24">
        <v>3</v>
      </c>
      <c r="F21" s="226">
        <f>SUM(G21:M21)</f>
        <v>9</v>
      </c>
      <c r="G21" s="27"/>
      <c r="H21" s="28">
        <v>9</v>
      </c>
      <c r="I21" s="18"/>
      <c r="J21" s="28"/>
      <c r="K21" s="28"/>
      <c r="L21" s="28"/>
      <c r="M21" s="28"/>
      <c r="N21" s="27"/>
      <c r="O21" s="29"/>
      <c r="P21" s="27"/>
      <c r="Q21" s="29"/>
      <c r="R21" s="27"/>
      <c r="S21" s="29">
        <v>9</v>
      </c>
      <c r="T21" s="27"/>
      <c r="U21" s="29"/>
      <c r="V21" s="27"/>
      <c r="W21" s="29"/>
      <c r="X21" s="27"/>
      <c r="Y21" s="29"/>
    </row>
    <row r="22" spans="1:25" ht="15" customHeight="1" thickBot="1">
      <c r="A22" s="11">
        <v>8</v>
      </c>
      <c r="B22" s="165" t="s">
        <v>73</v>
      </c>
      <c r="C22" s="176" t="s">
        <v>74</v>
      </c>
      <c r="D22" s="25"/>
      <c r="E22" s="24">
        <v>6</v>
      </c>
      <c r="F22" s="226">
        <f>SUM(G22:M22)</f>
        <v>9</v>
      </c>
      <c r="G22" s="27">
        <v>9</v>
      </c>
      <c r="H22" s="28"/>
      <c r="I22" s="18"/>
      <c r="J22" s="28"/>
      <c r="K22" s="28"/>
      <c r="L22" s="28"/>
      <c r="M22" s="28"/>
      <c r="N22" s="27"/>
      <c r="O22" s="29"/>
      <c r="P22" s="27"/>
      <c r="Q22" s="29"/>
      <c r="R22" s="27"/>
      <c r="S22" s="29"/>
      <c r="T22" s="27"/>
      <c r="U22" s="29"/>
      <c r="V22" s="27"/>
      <c r="W22" s="29"/>
      <c r="X22" s="27">
        <v>9</v>
      </c>
      <c r="Y22" s="29"/>
    </row>
    <row r="23" spans="1:25" s="77" customFormat="1" ht="17.100000000000001" customHeight="1" thickTop="1" thickBot="1">
      <c r="A23" s="290" t="s">
        <v>19</v>
      </c>
      <c r="B23" s="321"/>
      <c r="C23" s="321"/>
      <c r="D23" s="321"/>
      <c r="E23" s="322"/>
      <c r="F23" s="220">
        <f t="shared" ref="F23:Y23" si="0">SUM(F15:F22)</f>
        <v>129</v>
      </c>
      <c r="G23" s="221">
        <f t="shared" si="0"/>
        <v>30</v>
      </c>
      <c r="H23" s="222">
        <f t="shared" si="0"/>
        <v>9</v>
      </c>
      <c r="I23" s="222">
        <f t="shared" si="0"/>
        <v>0</v>
      </c>
      <c r="J23" s="222">
        <f t="shared" si="0"/>
        <v>0</v>
      </c>
      <c r="K23" s="222">
        <f t="shared" si="0"/>
        <v>90</v>
      </c>
      <c r="L23" s="222">
        <f t="shared" si="0"/>
        <v>0</v>
      </c>
      <c r="M23" s="223">
        <f t="shared" si="0"/>
        <v>0</v>
      </c>
      <c r="N23" s="221">
        <f t="shared" si="0"/>
        <v>21</v>
      </c>
      <c r="O23" s="223">
        <f t="shared" si="0"/>
        <v>18</v>
      </c>
      <c r="P23" s="221">
        <f t="shared" si="0"/>
        <v>0</v>
      </c>
      <c r="Q23" s="223">
        <f t="shared" si="0"/>
        <v>27</v>
      </c>
      <c r="R23" s="221">
        <f t="shared" si="0"/>
        <v>0</v>
      </c>
      <c r="S23" s="231">
        <f t="shared" si="0"/>
        <v>27</v>
      </c>
      <c r="T23" s="221">
        <f t="shared" si="0"/>
        <v>0</v>
      </c>
      <c r="U23" s="223">
        <f t="shared" si="0"/>
        <v>27</v>
      </c>
      <c r="V23" s="221">
        <f t="shared" si="0"/>
        <v>0</v>
      </c>
      <c r="W23" s="223">
        <f t="shared" si="0"/>
        <v>0</v>
      </c>
      <c r="X23" s="221">
        <f t="shared" si="0"/>
        <v>9</v>
      </c>
      <c r="Y23" s="223">
        <f t="shared" si="0"/>
        <v>0</v>
      </c>
    </row>
    <row r="24" spans="1:25" s="77" customFormat="1" ht="17.100000000000001" customHeight="1" thickTop="1" thickBot="1">
      <c r="A24" s="299" t="s">
        <v>76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1"/>
    </row>
    <row r="25" spans="1:25" ht="15" customHeight="1" thickTop="1">
      <c r="A25" s="14" t="s">
        <v>77</v>
      </c>
      <c r="B25" s="164" t="s">
        <v>258</v>
      </c>
      <c r="C25" s="174" t="s">
        <v>78</v>
      </c>
      <c r="D25" s="14"/>
      <c r="E25" s="11">
        <v>2</v>
      </c>
      <c r="F25" s="226">
        <f>SUM(G25:M25)</f>
        <v>18</v>
      </c>
      <c r="G25" s="17">
        <v>18</v>
      </c>
      <c r="H25" s="18"/>
      <c r="I25" s="19"/>
      <c r="J25" s="18"/>
      <c r="K25" s="18"/>
      <c r="L25" s="18"/>
      <c r="M25" s="18"/>
      <c r="N25" s="17"/>
      <c r="O25" s="20"/>
      <c r="P25" s="17">
        <v>18</v>
      </c>
      <c r="Q25" s="20"/>
      <c r="R25" s="17"/>
      <c r="S25" s="20"/>
      <c r="T25" s="17"/>
      <c r="U25" s="20"/>
      <c r="V25" s="17"/>
      <c r="W25" s="20"/>
      <c r="X25" s="17"/>
      <c r="Y25" s="20"/>
    </row>
    <row r="26" spans="1:25" ht="15" customHeight="1" thickBot="1">
      <c r="A26" s="14" t="s">
        <v>79</v>
      </c>
      <c r="B26" s="164" t="s">
        <v>80</v>
      </c>
      <c r="C26" s="174" t="s">
        <v>81</v>
      </c>
      <c r="D26" s="14"/>
      <c r="E26" s="14"/>
      <c r="F26" s="16"/>
      <c r="G26" s="17"/>
      <c r="H26" s="18"/>
      <c r="I26" s="19"/>
      <c r="J26" s="18"/>
      <c r="K26" s="18"/>
      <c r="L26" s="18"/>
      <c r="M26" s="18"/>
      <c r="N26" s="17"/>
      <c r="O26" s="20"/>
      <c r="P26" s="17"/>
      <c r="Q26" s="20"/>
      <c r="R26" s="17"/>
      <c r="S26" s="20"/>
      <c r="T26" s="17"/>
      <c r="U26" s="20"/>
      <c r="V26" s="17"/>
      <c r="W26" s="20"/>
      <c r="X26" s="17"/>
      <c r="Y26" s="20"/>
    </row>
    <row r="27" spans="1:25" s="77" customFormat="1" ht="17.100000000000001" customHeight="1" thickTop="1" thickBot="1">
      <c r="A27" s="290" t="s">
        <v>19</v>
      </c>
      <c r="B27" s="321"/>
      <c r="C27" s="321"/>
      <c r="D27" s="321"/>
      <c r="E27" s="322"/>
      <c r="F27" s="220">
        <f>F25</f>
        <v>18</v>
      </c>
      <c r="G27" s="220">
        <f>G25</f>
        <v>18</v>
      </c>
      <c r="H27" s="220">
        <f t="shared" ref="H27:Y27" si="1">SUM(H25:H26)</f>
        <v>0</v>
      </c>
      <c r="I27" s="220">
        <f t="shared" si="1"/>
        <v>0</v>
      </c>
      <c r="J27" s="220">
        <f t="shared" si="1"/>
        <v>0</v>
      </c>
      <c r="K27" s="220">
        <f t="shared" si="1"/>
        <v>0</v>
      </c>
      <c r="L27" s="220">
        <f t="shared" si="1"/>
        <v>0</v>
      </c>
      <c r="M27" s="220">
        <f t="shared" si="1"/>
        <v>0</v>
      </c>
      <c r="N27" s="220">
        <f t="shared" si="1"/>
        <v>0</v>
      </c>
      <c r="O27" s="220">
        <f t="shared" si="1"/>
        <v>0</v>
      </c>
      <c r="P27" s="220">
        <f>P25</f>
        <v>18</v>
      </c>
      <c r="Q27" s="220">
        <f t="shared" si="1"/>
        <v>0</v>
      </c>
      <c r="R27" s="220">
        <f t="shared" si="1"/>
        <v>0</v>
      </c>
      <c r="S27" s="220">
        <f t="shared" si="1"/>
        <v>0</v>
      </c>
      <c r="T27" s="220">
        <f t="shared" si="1"/>
        <v>0</v>
      </c>
      <c r="U27" s="220">
        <f t="shared" si="1"/>
        <v>0</v>
      </c>
      <c r="V27" s="220">
        <f t="shared" si="1"/>
        <v>0</v>
      </c>
      <c r="W27" s="220">
        <f t="shared" si="1"/>
        <v>0</v>
      </c>
      <c r="X27" s="220">
        <f t="shared" si="1"/>
        <v>0</v>
      </c>
      <c r="Y27" s="220">
        <f t="shared" si="1"/>
        <v>0</v>
      </c>
    </row>
    <row r="28" spans="1:25" ht="17.100000000000001" customHeight="1" thickTop="1" thickBot="1">
      <c r="A28" s="299" t="s">
        <v>82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1"/>
    </row>
    <row r="29" spans="1:25" ht="22.5" customHeight="1" thickTop="1">
      <c r="A29" s="10">
        <v>10</v>
      </c>
      <c r="B29" s="253" t="s">
        <v>297</v>
      </c>
      <c r="C29" s="252" t="s">
        <v>343</v>
      </c>
      <c r="D29" s="10">
        <v>1</v>
      </c>
      <c r="E29" s="57"/>
      <c r="F29" s="228">
        <f t="shared" ref="F29:F40" si="2">SUM(G29:M29)</f>
        <v>18</v>
      </c>
      <c r="G29" s="61">
        <v>9</v>
      </c>
      <c r="H29" s="90">
        <v>9</v>
      </c>
      <c r="I29" s="90"/>
      <c r="J29" s="90"/>
      <c r="K29" s="90"/>
      <c r="L29" s="90"/>
      <c r="M29" s="90"/>
      <c r="N29" s="61">
        <v>9</v>
      </c>
      <c r="O29" s="59">
        <v>9</v>
      </c>
      <c r="P29" s="61"/>
      <c r="Q29" s="59"/>
      <c r="R29" s="61"/>
      <c r="S29" s="59"/>
      <c r="T29" s="61"/>
      <c r="U29" s="59"/>
      <c r="V29" s="61"/>
      <c r="W29" s="59"/>
      <c r="X29" s="61"/>
      <c r="Y29" s="59"/>
    </row>
    <row r="30" spans="1:25" ht="23.25" customHeight="1">
      <c r="A30" s="11">
        <v>11</v>
      </c>
      <c r="B30" s="255" t="s">
        <v>302</v>
      </c>
      <c r="C30" s="254" t="s">
        <v>344</v>
      </c>
      <c r="D30" s="11">
        <v>2</v>
      </c>
      <c r="E30" s="14"/>
      <c r="F30" s="196">
        <f t="shared" si="2"/>
        <v>36</v>
      </c>
      <c r="G30" s="17">
        <v>18</v>
      </c>
      <c r="H30" s="18">
        <v>18</v>
      </c>
      <c r="I30" s="19"/>
      <c r="J30" s="18"/>
      <c r="K30" s="18"/>
      <c r="L30" s="18"/>
      <c r="M30" s="18"/>
      <c r="N30" s="17"/>
      <c r="O30" s="20"/>
      <c r="P30" s="17">
        <v>18</v>
      </c>
      <c r="Q30" s="20">
        <v>18</v>
      </c>
      <c r="R30" s="17"/>
      <c r="S30" s="20"/>
      <c r="T30" s="17"/>
      <c r="U30" s="20"/>
      <c r="V30" s="17"/>
      <c r="W30" s="20"/>
      <c r="X30" s="17"/>
      <c r="Y30" s="20"/>
    </row>
    <row r="31" spans="1:25" ht="24.75" customHeight="1">
      <c r="A31" s="11">
        <v>12</v>
      </c>
      <c r="B31" s="255" t="s">
        <v>296</v>
      </c>
      <c r="C31" s="254" t="s">
        <v>345</v>
      </c>
      <c r="D31" s="11">
        <v>3</v>
      </c>
      <c r="E31" s="15"/>
      <c r="F31" s="196">
        <f t="shared" si="2"/>
        <v>18</v>
      </c>
      <c r="G31" s="17">
        <v>9</v>
      </c>
      <c r="H31" s="18">
        <v>9</v>
      </c>
      <c r="I31" s="19"/>
      <c r="J31" s="18"/>
      <c r="K31" s="18"/>
      <c r="L31" s="18"/>
      <c r="M31" s="18"/>
      <c r="N31" s="17"/>
      <c r="O31" s="20"/>
      <c r="P31" s="17"/>
      <c r="Q31" s="20"/>
      <c r="R31" s="17">
        <v>9</v>
      </c>
      <c r="S31" s="20">
        <v>9</v>
      </c>
      <c r="T31" s="17"/>
      <c r="U31" s="20"/>
      <c r="V31" s="17"/>
      <c r="W31" s="20"/>
      <c r="X31" s="17"/>
      <c r="Y31" s="20"/>
    </row>
    <row r="32" spans="1:25" ht="27" customHeight="1">
      <c r="A32" s="11">
        <v>13</v>
      </c>
      <c r="B32" s="255" t="s">
        <v>303</v>
      </c>
      <c r="C32" s="254" t="s">
        <v>346</v>
      </c>
      <c r="D32" s="11">
        <v>4</v>
      </c>
      <c r="E32" s="14"/>
      <c r="F32" s="196">
        <f t="shared" si="2"/>
        <v>36</v>
      </c>
      <c r="G32" s="17">
        <v>18</v>
      </c>
      <c r="H32" s="18">
        <v>18</v>
      </c>
      <c r="I32" s="19"/>
      <c r="J32" s="18"/>
      <c r="K32" s="18"/>
      <c r="L32" s="18"/>
      <c r="M32" s="18"/>
      <c r="N32" s="17"/>
      <c r="O32" s="20"/>
      <c r="P32" s="17"/>
      <c r="Q32" s="20"/>
      <c r="R32" s="17"/>
      <c r="S32" s="20"/>
      <c r="T32" s="17">
        <v>18</v>
      </c>
      <c r="U32" s="20">
        <v>18</v>
      </c>
      <c r="V32" s="17"/>
      <c r="W32" s="20"/>
      <c r="X32" s="17"/>
      <c r="Y32" s="20"/>
    </row>
    <row r="33" spans="1:32" ht="26.25" customHeight="1">
      <c r="A33" s="11">
        <v>14</v>
      </c>
      <c r="B33" s="169" t="s">
        <v>298</v>
      </c>
      <c r="C33" s="254" t="s">
        <v>347</v>
      </c>
      <c r="D33" s="11">
        <v>5</v>
      </c>
      <c r="E33" s="14"/>
      <c r="F33" s="226">
        <f t="shared" si="2"/>
        <v>27</v>
      </c>
      <c r="G33" s="17">
        <v>9</v>
      </c>
      <c r="H33" s="18">
        <v>18</v>
      </c>
      <c r="I33" s="18"/>
      <c r="J33" s="18"/>
      <c r="K33" s="18"/>
      <c r="L33" s="18"/>
      <c r="M33" s="18"/>
      <c r="N33" s="17"/>
      <c r="O33" s="20"/>
      <c r="P33" s="17"/>
      <c r="Q33" s="20"/>
      <c r="R33" s="17"/>
      <c r="S33" s="20"/>
      <c r="T33" s="17"/>
      <c r="U33" s="20"/>
      <c r="V33" s="17">
        <v>9</v>
      </c>
      <c r="W33" s="20">
        <v>18</v>
      </c>
      <c r="X33" s="17"/>
      <c r="Y33" s="20"/>
    </row>
    <row r="34" spans="1:32" ht="15" customHeight="1">
      <c r="A34" s="11">
        <v>15</v>
      </c>
      <c r="B34" s="169" t="s">
        <v>84</v>
      </c>
      <c r="C34" s="185" t="s">
        <v>85</v>
      </c>
      <c r="D34" s="40"/>
      <c r="E34" s="39">
        <v>1</v>
      </c>
      <c r="F34" s="196">
        <f t="shared" si="2"/>
        <v>18</v>
      </c>
      <c r="G34" s="42">
        <v>9</v>
      </c>
      <c r="H34" s="43">
        <v>9</v>
      </c>
      <c r="I34" s="19"/>
      <c r="J34" s="43"/>
      <c r="K34" s="43"/>
      <c r="L34" s="43"/>
      <c r="M34" s="43"/>
      <c r="N34" s="42">
        <v>9</v>
      </c>
      <c r="O34" s="44">
        <v>9</v>
      </c>
      <c r="P34" s="42"/>
      <c r="Q34" s="44"/>
      <c r="R34" s="42"/>
      <c r="S34" s="44"/>
      <c r="T34" s="42"/>
      <c r="U34" s="44"/>
      <c r="V34" s="42"/>
      <c r="W34" s="44"/>
      <c r="X34" s="42"/>
      <c r="Y34" s="44"/>
    </row>
    <row r="35" spans="1:32" ht="15" customHeight="1">
      <c r="A35" s="11">
        <v>16</v>
      </c>
      <c r="B35" s="169" t="s">
        <v>86</v>
      </c>
      <c r="C35" s="174" t="s">
        <v>87</v>
      </c>
      <c r="D35" s="11">
        <v>2</v>
      </c>
      <c r="E35" s="14"/>
      <c r="F35" s="226">
        <f t="shared" si="2"/>
        <v>36</v>
      </c>
      <c r="G35" s="17">
        <v>18</v>
      </c>
      <c r="H35" s="18">
        <v>18</v>
      </c>
      <c r="I35" s="18"/>
      <c r="J35" s="18"/>
      <c r="K35" s="18"/>
      <c r="L35" s="18"/>
      <c r="M35" s="18"/>
      <c r="N35" s="17"/>
      <c r="O35" s="20"/>
      <c r="P35" s="17">
        <v>18</v>
      </c>
      <c r="Q35" s="20">
        <v>18</v>
      </c>
      <c r="R35" s="17"/>
      <c r="S35" s="20"/>
      <c r="T35" s="17"/>
      <c r="U35" s="20"/>
      <c r="V35" s="17"/>
      <c r="W35" s="20"/>
      <c r="X35" s="17"/>
      <c r="Y35" s="20"/>
    </row>
    <row r="36" spans="1:32" ht="23.25" customHeight="1">
      <c r="A36" s="11">
        <v>17</v>
      </c>
      <c r="B36" s="260" t="s">
        <v>301</v>
      </c>
      <c r="C36" s="256" t="s">
        <v>348</v>
      </c>
      <c r="D36" s="39">
        <v>3</v>
      </c>
      <c r="E36" s="40"/>
      <c r="F36" s="196">
        <f t="shared" si="2"/>
        <v>36</v>
      </c>
      <c r="G36" s="42">
        <v>18</v>
      </c>
      <c r="H36" s="43">
        <v>18</v>
      </c>
      <c r="I36" s="43"/>
      <c r="J36" s="43"/>
      <c r="K36" s="43"/>
      <c r="L36" s="43"/>
      <c r="M36" s="43"/>
      <c r="N36" s="42"/>
      <c r="O36" s="44"/>
      <c r="P36" s="42"/>
      <c r="Q36" s="44"/>
      <c r="R36" s="42">
        <v>18</v>
      </c>
      <c r="S36" s="44">
        <v>18</v>
      </c>
      <c r="T36" s="42"/>
      <c r="U36" s="44"/>
      <c r="V36" s="42"/>
      <c r="W36" s="44"/>
      <c r="X36" s="42"/>
      <c r="Y36" s="44"/>
    </row>
    <row r="37" spans="1:32" ht="15" customHeight="1">
      <c r="A37" s="11">
        <v>18</v>
      </c>
      <c r="B37" s="173" t="s">
        <v>88</v>
      </c>
      <c r="C37" s="174" t="s">
        <v>89</v>
      </c>
      <c r="D37" s="11">
        <v>1</v>
      </c>
      <c r="E37" s="14"/>
      <c r="F37" s="196">
        <f t="shared" si="2"/>
        <v>36</v>
      </c>
      <c r="G37" s="17">
        <v>18</v>
      </c>
      <c r="H37" s="18">
        <v>18</v>
      </c>
      <c r="I37" s="19"/>
      <c r="J37" s="18"/>
      <c r="K37" s="18"/>
      <c r="L37" s="18"/>
      <c r="M37" s="18"/>
      <c r="N37" s="17">
        <v>18</v>
      </c>
      <c r="O37" s="20">
        <v>18</v>
      </c>
      <c r="P37" s="17"/>
      <c r="Q37" s="20"/>
      <c r="R37" s="17"/>
      <c r="S37" s="20"/>
      <c r="T37" s="17"/>
      <c r="U37" s="20"/>
      <c r="V37" s="17"/>
      <c r="W37" s="20"/>
      <c r="X37" s="17"/>
      <c r="Y37" s="20"/>
    </row>
    <row r="38" spans="1:32" ht="27.75" customHeight="1">
      <c r="A38" s="11">
        <v>19</v>
      </c>
      <c r="B38" s="169" t="s">
        <v>268</v>
      </c>
      <c r="C38" s="254" t="s">
        <v>349</v>
      </c>
      <c r="D38" s="14"/>
      <c r="E38" s="11">
        <v>2</v>
      </c>
      <c r="F38" s="196">
        <f t="shared" si="2"/>
        <v>18</v>
      </c>
      <c r="G38" s="17"/>
      <c r="H38" s="18">
        <v>18</v>
      </c>
      <c r="I38" s="19"/>
      <c r="J38" s="18"/>
      <c r="K38" s="18"/>
      <c r="L38" s="18"/>
      <c r="M38" s="18"/>
      <c r="N38" s="17"/>
      <c r="O38" s="20"/>
      <c r="P38" s="17"/>
      <c r="Q38" s="20">
        <v>18</v>
      </c>
      <c r="R38" s="17"/>
      <c r="S38" s="20"/>
      <c r="T38" s="17"/>
      <c r="U38" s="20"/>
      <c r="V38" s="17"/>
      <c r="W38" s="20"/>
      <c r="X38" s="17"/>
      <c r="Y38" s="20"/>
    </row>
    <row r="39" spans="1:32" ht="24.75" customHeight="1">
      <c r="A39" s="11">
        <v>20</v>
      </c>
      <c r="B39" s="255" t="s">
        <v>299</v>
      </c>
      <c r="C39" s="254" t="s">
        <v>350</v>
      </c>
      <c r="D39" s="11">
        <v>4</v>
      </c>
      <c r="E39" s="14"/>
      <c r="F39" s="196">
        <f t="shared" si="2"/>
        <v>27</v>
      </c>
      <c r="G39" s="17">
        <v>9</v>
      </c>
      <c r="H39" s="18">
        <v>18</v>
      </c>
      <c r="I39" s="19"/>
      <c r="J39" s="18"/>
      <c r="K39" s="18"/>
      <c r="L39" s="18"/>
      <c r="M39" s="18"/>
      <c r="N39" s="17"/>
      <c r="O39" s="20"/>
      <c r="P39" s="17"/>
      <c r="Q39" s="20"/>
      <c r="R39" s="17"/>
      <c r="S39" s="20"/>
      <c r="T39" s="17">
        <v>9</v>
      </c>
      <c r="U39" s="20">
        <v>18</v>
      </c>
      <c r="V39" s="17"/>
      <c r="W39" s="20"/>
      <c r="X39" s="17"/>
      <c r="Y39" s="20"/>
    </row>
    <row r="40" spans="1:32" ht="23.25" customHeight="1" thickBot="1">
      <c r="A40" s="11">
        <v>21</v>
      </c>
      <c r="B40" s="258" t="s">
        <v>300</v>
      </c>
      <c r="C40" s="257" t="s">
        <v>351</v>
      </c>
      <c r="D40" s="46">
        <v>5</v>
      </c>
      <c r="E40" s="49"/>
      <c r="F40" s="230">
        <f t="shared" si="2"/>
        <v>36</v>
      </c>
      <c r="G40" s="51">
        <v>18</v>
      </c>
      <c r="H40" s="30">
        <v>18</v>
      </c>
      <c r="I40" s="30"/>
      <c r="J40" s="30"/>
      <c r="K40" s="30"/>
      <c r="L40" s="30"/>
      <c r="M40" s="30"/>
      <c r="N40" s="51"/>
      <c r="O40" s="52"/>
      <c r="P40" s="51"/>
      <c r="Q40" s="52"/>
      <c r="R40" s="51"/>
      <c r="S40" s="52"/>
      <c r="T40" s="51"/>
      <c r="U40" s="52"/>
      <c r="V40" s="51">
        <v>18</v>
      </c>
      <c r="W40" s="52">
        <v>18</v>
      </c>
      <c r="X40" s="51"/>
      <c r="Y40" s="52"/>
    </row>
    <row r="41" spans="1:32" s="77" customFormat="1" ht="17.100000000000001" customHeight="1" thickTop="1" thickBot="1">
      <c r="A41" s="290" t="s">
        <v>19</v>
      </c>
      <c r="B41" s="321"/>
      <c r="C41" s="321"/>
      <c r="D41" s="321"/>
      <c r="E41" s="322"/>
      <c r="F41" s="220">
        <f>SUM(F29:F40)</f>
        <v>342</v>
      </c>
      <c r="G41" s="220">
        <f t="shared" ref="G41:Y41" si="3">SUM(G29:G40)</f>
        <v>153</v>
      </c>
      <c r="H41" s="220">
        <f t="shared" si="3"/>
        <v>189</v>
      </c>
      <c r="I41" s="220">
        <f t="shared" si="3"/>
        <v>0</v>
      </c>
      <c r="J41" s="220">
        <f t="shared" si="3"/>
        <v>0</v>
      </c>
      <c r="K41" s="220">
        <f t="shared" si="3"/>
        <v>0</v>
      </c>
      <c r="L41" s="220">
        <f t="shared" si="3"/>
        <v>0</v>
      </c>
      <c r="M41" s="220">
        <f t="shared" si="3"/>
        <v>0</v>
      </c>
      <c r="N41" s="220">
        <f t="shared" si="3"/>
        <v>36</v>
      </c>
      <c r="O41" s="220">
        <f t="shared" si="3"/>
        <v>36</v>
      </c>
      <c r="P41" s="220">
        <f t="shared" si="3"/>
        <v>36</v>
      </c>
      <c r="Q41" s="220">
        <f t="shared" si="3"/>
        <v>54</v>
      </c>
      <c r="R41" s="220">
        <f t="shared" si="3"/>
        <v>27</v>
      </c>
      <c r="S41" s="220">
        <f t="shared" si="3"/>
        <v>27</v>
      </c>
      <c r="T41" s="220">
        <f t="shared" si="3"/>
        <v>27</v>
      </c>
      <c r="U41" s="220">
        <f t="shared" si="3"/>
        <v>36</v>
      </c>
      <c r="V41" s="220">
        <f t="shared" si="3"/>
        <v>27</v>
      </c>
      <c r="W41" s="220">
        <f t="shared" si="3"/>
        <v>36</v>
      </c>
      <c r="X41" s="220">
        <f t="shared" si="3"/>
        <v>0</v>
      </c>
      <c r="Y41" s="220">
        <f t="shared" si="3"/>
        <v>0</v>
      </c>
    </row>
    <row r="42" spans="1:32" ht="17.100000000000001" customHeight="1" thickTop="1" thickBot="1">
      <c r="A42" s="299" t="s">
        <v>90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1"/>
      <c r="AA42" s="77"/>
      <c r="AB42" s="77"/>
      <c r="AC42" s="77"/>
      <c r="AD42" s="77"/>
      <c r="AE42" s="77"/>
      <c r="AF42" s="77"/>
    </row>
    <row r="43" spans="1:32" ht="15" customHeight="1" thickTop="1">
      <c r="A43" s="10">
        <v>22</v>
      </c>
      <c r="B43" s="170" t="s">
        <v>91</v>
      </c>
      <c r="C43" s="178" t="s">
        <v>92</v>
      </c>
      <c r="D43" s="10">
        <v>1</v>
      </c>
      <c r="E43" s="116"/>
      <c r="F43" s="228">
        <f t="shared" ref="F43:F54" si="4">SUM(G43:M43)</f>
        <v>36</v>
      </c>
      <c r="G43" s="61">
        <v>18</v>
      </c>
      <c r="H43" s="90">
        <v>18</v>
      </c>
      <c r="I43" s="90"/>
      <c r="J43" s="90"/>
      <c r="K43" s="117"/>
      <c r="L43" s="117"/>
      <c r="M43" s="59"/>
      <c r="N43" s="118">
        <v>18</v>
      </c>
      <c r="O43" s="91">
        <v>18</v>
      </c>
      <c r="P43" s="61"/>
      <c r="Q43" s="59"/>
      <c r="R43" s="61"/>
      <c r="S43" s="59"/>
      <c r="T43" s="61"/>
      <c r="U43" s="59"/>
      <c r="V43" s="61"/>
      <c r="W43" s="59"/>
      <c r="X43" s="61"/>
      <c r="Y43" s="59"/>
    </row>
    <row r="44" spans="1:32" ht="23.25" customHeight="1">
      <c r="A44" s="11">
        <v>23</v>
      </c>
      <c r="B44" s="255" t="s">
        <v>275</v>
      </c>
      <c r="C44" s="254" t="s">
        <v>352</v>
      </c>
      <c r="D44" s="14"/>
      <c r="E44" s="195">
        <v>1</v>
      </c>
      <c r="F44" s="196">
        <f t="shared" si="4"/>
        <v>18</v>
      </c>
      <c r="G44" s="64">
        <v>9</v>
      </c>
      <c r="H44" s="18">
        <v>9</v>
      </c>
      <c r="I44" s="18"/>
      <c r="J44" s="18"/>
      <c r="K44" s="21"/>
      <c r="L44" s="21"/>
      <c r="M44" s="20"/>
      <c r="N44" s="17">
        <v>9</v>
      </c>
      <c r="O44" s="65">
        <v>9</v>
      </c>
      <c r="P44" s="17"/>
      <c r="Q44" s="20"/>
      <c r="R44" s="17"/>
      <c r="S44" s="20"/>
      <c r="T44" s="17"/>
      <c r="U44" s="20"/>
      <c r="V44" s="17"/>
      <c r="W44" s="20"/>
      <c r="X44" s="17"/>
      <c r="Y44" s="20"/>
    </row>
    <row r="45" spans="1:32" ht="24" customHeight="1">
      <c r="A45" s="11">
        <v>24</v>
      </c>
      <c r="B45" s="255" t="s">
        <v>271</v>
      </c>
      <c r="C45" s="254" t="s">
        <v>353</v>
      </c>
      <c r="D45" s="11">
        <v>2</v>
      </c>
      <c r="E45" s="63"/>
      <c r="F45" s="196">
        <f t="shared" si="4"/>
        <v>27</v>
      </c>
      <c r="G45" s="64">
        <v>9</v>
      </c>
      <c r="H45" s="18">
        <v>18</v>
      </c>
      <c r="I45" s="18"/>
      <c r="J45" s="18"/>
      <c r="K45" s="21"/>
      <c r="L45" s="21"/>
      <c r="M45" s="20"/>
      <c r="N45" s="17"/>
      <c r="O45" s="65"/>
      <c r="P45" s="64">
        <v>9</v>
      </c>
      <c r="Q45" s="20">
        <v>18</v>
      </c>
      <c r="R45" s="64"/>
      <c r="S45" s="20"/>
      <c r="T45" s="17"/>
      <c r="U45" s="20"/>
      <c r="V45" s="64"/>
      <c r="W45" s="20"/>
      <c r="X45" s="17"/>
      <c r="Y45" s="20"/>
    </row>
    <row r="46" spans="1:32" ht="23.25" customHeight="1">
      <c r="A46" s="11">
        <v>25</v>
      </c>
      <c r="B46" s="255" t="s">
        <v>272</v>
      </c>
      <c r="C46" s="254" t="s">
        <v>354</v>
      </c>
      <c r="D46" s="14"/>
      <c r="E46" s="195">
        <v>2</v>
      </c>
      <c r="F46" s="196">
        <f t="shared" si="4"/>
        <v>18</v>
      </c>
      <c r="G46" s="64">
        <v>9</v>
      </c>
      <c r="H46" s="18">
        <v>9</v>
      </c>
      <c r="I46" s="18"/>
      <c r="J46" s="18"/>
      <c r="K46" s="21"/>
      <c r="L46" s="21"/>
      <c r="M46" s="20"/>
      <c r="N46" s="17"/>
      <c r="O46" s="65"/>
      <c r="P46" s="64">
        <v>9</v>
      </c>
      <c r="Q46" s="20">
        <v>9</v>
      </c>
      <c r="R46" s="64"/>
      <c r="S46" s="20"/>
      <c r="T46" s="17"/>
      <c r="U46" s="20"/>
      <c r="V46" s="64"/>
      <c r="W46" s="20"/>
      <c r="X46" s="17"/>
      <c r="Y46" s="20"/>
    </row>
    <row r="47" spans="1:32" ht="15" customHeight="1">
      <c r="A47" s="11">
        <v>26</v>
      </c>
      <c r="B47" s="169" t="s">
        <v>93</v>
      </c>
      <c r="C47" s="174" t="s">
        <v>94</v>
      </c>
      <c r="D47" s="11">
        <v>3</v>
      </c>
      <c r="E47" s="63"/>
      <c r="F47" s="196">
        <f t="shared" si="4"/>
        <v>27</v>
      </c>
      <c r="G47" s="64">
        <v>9</v>
      </c>
      <c r="H47" s="18">
        <v>18</v>
      </c>
      <c r="I47" s="18"/>
      <c r="J47" s="18"/>
      <c r="K47" s="21"/>
      <c r="L47" s="21"/>
      <c r="M47" s="20"/>
      <c r="N47" s="64"/>
      <c r="O47" s="67"/>
      <c r="P47" s="17"/>
      <c r="Q47" s="20"/>
      <c r="R47" s="64">
        <v>9</v>
      </c>
      <c r="S47" s="20">
        <v>18</v>
      </c>
      <c r="T47" s="17"/>
      <c r="U47" s="20"/>
      <c r="V47" s="64"/>
      <c r="W47" s="20"/>
      <c r="X47" s="17"/>
      <c r="Y47" s="20"/>
    </row>
    <row r="48" spans="1:32" ht="24" customHeight="1">
      <c r="A48" s="11">
        <v>27</v>
      </c>
      <c r="B48" s="255" t="s">
        <v>282</v>
      </c>
      <c r="C48" s="254" t="s">
        <v>355</v>
      </c>
      <c r="D48" s="11">
        <v>4</v>
      </c>
      <c r="E48" s="63"/>
      <c r="F48" s="196">
        <f t="shared" si="4"/>
        <v>27</v>
      </c>
      <c r="G48" s="64">
        <v>9</v>
      </c>
      <c r="H48" s="18">
        <v>18</v>
      </c>
      <c r="I48" s="18"/>
      <c r="J48" s="18"/>
      <c r="K48" s="21"/>
      <c r="L48" s="21"/>
      <c r="M48" s="44"/>
      <c r="N48" s="42"/>
      <c r="O48" s="162"/>
      <c r="P48" s="161"/>
      <c r="Q48" s="44"/>
      <c r="R48" s="161"/>
      <c r="S48" s="44"/>
      <c r="T48" s="42">
        <v>9</v>
      </c>
      <c r="U48" s="44">
        <v>18</v>
      </c>
      <c r="V48" s="161"/>
      <c r="W48" s="44"/>
      <c r="X48" s="42"/>
      <c r="Y48" s="20"/>
    </row>
    <row r="49" spans="1:32" ht="28.5" customHeight="1">
      <c r="A49" s="11">
        <v>28</v>
      </c>
      <c r="B49" s="169" t="s">
        <v>304</v>
      </c>
      <c r="C49" s="254" t="s">
        <v>356</v>
      </c>
      <c r="D49" s="11">
        <v>4</v>
      </c>
      <c r="E49" s="63"/>
      <c r="F49" s="196">
        <f t="shared" si="4"/>
        <v>27</v>
      </c>
      <c r="G49" s="64">
        <v>9</v>
      </c>
      <c r="H49" s="18">
        <v>18</v>
      </c>
      <c r="I49" s="18"/>
      <c r="J49" s="18"/>
      <c r="K49" s="21"/>
      <c r="L49" s="21"/>
      <c r="M49" s="20"/>
      <c r="N49" s="17"/>
      <c r="O49" s="65"/>
      <c r="P49" s="64"/>
      <c r="Q49" s="20"/>
      <c r="R49" s="64"/>
      <c r="S49" s="20"/>
      <c r="T49" s="17">
        <v>9</v>
      </c>
      <c r="U49" s="20">
        <v>18</v>
      </c>
      <c r="V49" s="64"/>
      <c r="W49" s="20"/>
      <c r="X49" s="17"/>
      <c r="Y49" s="20"/>
    </row>
    <row r="50" spans="1:32" ht="15" customHeight="1">
      <c r="A50" s="11">
        <v>29</v>
      </c>
      <c r="B50" s="169" t="s">
        <v>95</v>
      </c>
      <c r="C50" s="174" t="s">
        <v>96</v>
      </c>
      <c r="D50" s="14"/>
      <c r="E50" s="195">
        <v>5</v>
      </c>
      <c r="F50" s="226">
        <f t="shared" si="4"/>
        <v>18</v>
      </c>
      <c r="G50" s="64"/>
      <c r="H50" s="18">
        <v>18</v>
      </c>
      <c r="I50" s="18"/>
      <c r="J50" s="18"/>
      <c r="K50" s="21"/>
      <c r="L50" s="21"/>
      <c r="M50" s="20"/>
      <c r="N50" s="64"/>
      <c r="O50" s="67"/>
      <c r="P50" s="17"/>
      <c r="Q50" s="20"/>
      <c r="R50" s="64"/>
      <c r="S50" s="20"/>
      <c r="T50" s="17"/>
      <c r="U50" s="20"/>
      <c r="V50" s="64"/>
      <c r="W50" s="20">
        <v>18</v>
      </c>
      <c r="X50" s="17"/>
      <c r="Y50" s="20"/>
    </row>
    <row r="51" spans="1:32" ht="15" customHeight="1">
      <c r="A51" s="11">
        <v>30</v>
      </c>
      <c r="B51" s="169" t="s">
        <v>97</v>
      </c>
      <c r="C51" s="179" t="s">
        <v>98</v>
      </c>
      <c r="D51" s="40"/>
      <c r="E51" s="19">
        <v>5</v>
      </c>
      <c r="F51" s="196">
        <f t="shared" si="4"/>
        <v>18</v>
      </c>
      <c r="G51" s="42">
        <v>9</v>
      </c>
      <c r="H51" s="43">
        <v>9</v>
      </c>
      <c r="I51" s="43"/>
      <c r="J51" s="43"/>
      <c r="K51" s="160"/>
      <c r="L51" s="160"/>
      <c r="M51" s="44"/>
      <c r="N51" s="161"/>
      <c r="O51" s="60"/>
      <c r="P51" s="42"/>
      <c r="Q51" s="44"/>
      <c r="R51" s="42"/>
      <c r="S51" s="44"/>
      <c r="T51" s="42"/>
      <c r="U51" s="44"/>
      <c r="V51" s="42">
        <v>9</v>
      </c>
      <c r="W51" s="44">
        <v>9</v>
      </c>
      <c r="X51" s="42"/>
      <c r="Y51" s="44"/>
    </row>
    <row r="52" spans="1:32" ht="27.75" customHeight="1">
      <c r="A52" s="11">
        <v>31</v>
      </c>
      <c r="B52" s="169" t="s">
        <v>276</v>
      </c>
      <c r="C52" s="254" t="s">
        <v>357</v>
      </c>
      <c r="D52" s="11">
        <v>5</v>
      </c>
      <c r="E52" s="63"/>
      <c r="F52" s="196">
        <f t="shared" si="4"/>
        <v>36</v>
      </c>
      <c r="G52" s="64">
        <v>18</v>
      </c>
      <c r="H52" s="18">
        <v>18</v>
      </c>
      <c r="I52" s="18"/>
      <c r="J52" s="18"/>
      <c r="K52" s="21"/>
      <c r="L52" s="21"/>
      <c r="M52" s="20"/>
      <c r="N52" s="17"/>
      <c r="O52" s="65"/>
      <c r="P52" s="17"/>
      <c r="Q52" s="20"/>
      <c r="R52" s="17"/>
      <c r="S52" s="20"/>
      <c r="T52" s="17"/>
      <c r="U52" s="20"/>
      <c r="V52" s="17">
        <v>18</v>
      </c>
      <c r="W52" s="20">
        <v>18</v>
      </c>
      <c r="X52" s="17"/>
      <c r="Y52" s="20"/>
    </row>
    <row r="53" spans="1:32" ht="22.5" customHeight="1">
      <c r="A53" s="11">
        <v>32</v>
      </c>
      <c r="B53" s="255" t="s">
        <v>277</v>
      </c>
      <c r="C53" s="254" t="s">
        <v>358</v>
      </c>
      <c r="D53" s="11">
        <v>6</v>
      </c>
      <c r="E53" s="63"/>
      <c r="F53" s="196">
        <f t="shared" si="4"/>
        <v>18</v>
      </c>
      <c r="G53" s="64">
        <v>9</v>
      </c>
      <c r="H53" s="18">
        <v>9</v>
      </c>
      <c r="I53" s="18"/>
      <c r="J53" s="18"/>
      <c r="K53" s="21"/>
      <c r="L53" s="21"/>
      <c r="M53" s="20"/>
      <c r="N53" s="17"/>
      <c r="O53" s="65"/>
      <c r="P53" s="64"/>
      <c r="Q53" s="20"/>
      <c r="R53" s="64"/>
      <c r="S53" s="20"/>
      <c r="T53" s="17"/>
      <c r="U53" s="20"/>
      <c r="V53" s="64"/>
      <c r="W53" s="20"/>
      <c r="X53" s="17">
        <v>9</v>
      </c>
      <c r="Y53" s="20">
        <v>9</v>
      </c>
    </row>
    <row r="54" spans="1:32" ht="15" customHeight="1" thickBot="1">
      <c r="A54" s="11">
        <v>33</v>
      </c>
      <c r="B54" s="169" t="s">
        <v>99</v>
      </c>
      <c r="C54" s="174" t="s">
        <v>100</v>
      </c>
      <c r="D54" s="14"/>
      <c r="E54" s="195">
        <v>6</v>
      </c>
      <c r="F54" s="196">
        <f t="shared" si="4"/>
        <v>18</v>
      </c>
      <c r="G54" s="64"/>
      <c r="H54" s="18">
        <v>18</v>
      </c>
      <c r="I54" s="18"/>
      <c r="J54" s="18"/>
      <c r="K54" s="21"/>
      <c r="L54" s="21"/>
      <c r="M54" s="20"/>
      <c r="N54" s="17"/>
      <c r="O54" s="65"/>
      <c r="P54" s="64"/>
      <c r="Q54" s="20"/>
      <c r="R54" s="64"/>
      <c r="S54" s="20"/>
      <c r="T54" s="17"/>
      <c r="U54" s="20"/>
      <c r="V54" s="64"/>
      <c r="W54" s="20"/>
      <c r="X54" s="17"/>
      <c r="Y54" s="20">
        <v>18</v>
      </c>
    </row>
    <row r="55" spans="1:32" s="77" customFormat="1" ht="17.100000000000001" customHeight="1" thickTop="1" thickBot="1">
      <c r="A55" s="290" t="s">
        <v>19</v>
      </c>
      <c r="B55" s="321"/>
      <c r="C55" s="321"/>
      <c r="D55" s="321"/>
      <c r="E55" s="322"/>
      <c r="F55" s="220">
        <f t="shared" ref="F55:Y55" si="5">SUM(F43:F54)</f>
        <v>288</v>
      </c>
      <c r="G55" s="220">
        <f t="shared" si="5"/>
        <v>108</v>
      </c>
      <c r="H55" s="220">
        <f t="shared" si="5"/>
        <v>180</v>
      </c>
      <c r="I55" s="220">
        <f t="shared" si="5"/>
        <v>0</v>
      </c>
      <c r="J55" s="220">
        <f t="shared" si="5"/>
        <v>0</v>
      </c>
      <c r="K55" s="220">
        <f t="shared" si="5"/>
        <v>0</v>
      </c>
      <c r="L55" s="220">
        <f t="shared" si="5"/>
        <v>0</v>
      </c>
      <c r="M55" s="220">
        <f t="shared" si="5"/>
        <v>0</v>
      </c>
      <c r="N55" s="220">
        <f t="shared" si="5"/>
        <v>27</v>
      </c>
      <c r="O55" s="220">
        <f t="shared" si="5"/>
        <v>27</v>
      </c>
      <c r="P55" s="220">
        <f t="shared" si="5"/>
        <v>18</v>
      </c>
      <c r="Q55" s="220">
        <f t="shared" si="5"/>
        <v>27</v>
      </c>
      <c r="R55" s="220">
        <f t="shared" si="5"/>
        <v>9</v>
      </c>
      <c r="S55" s="220">
        <f t="shared" si="5"/>
        <v>18</v>
      </c>
      <c r="T55" s="220">
        <f t="shared" si="5"/>
        <v>18</v>
      </c>
      <c r="U55" s="220">
        <f t="shared" si="5"/>
        <v>36</v>
      </c>
      <c r="V55" s="220">
        <f t="shared" si="5"/>
        <v>27</v>
      </c>
      <c r="W55" s="220">
        <f t="shared" si="5"/>
        <v>45</v>
      </c>
      <c r="X55" s="220">
        <f t="shared" si="5"/>
        <v>9</v>
      </c>
      <c r="Y55" s="220">
        <f t="shared" si="5"/>
        <v>27</v>
      </c>
    </row>
    <row r="56" spans="1:32" ht="17.100000000000001" customHeight="1" thickTop="1" thickBot="1">
      <c r="A56" s="299" t="s">
        <v>101</v>
      </c>
      <c r="B56" s="300"/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1"/>
      <c r="AA56" s="77"/>
      <c r="AB56" s="77"/>
      <c r="AC56" s="77"/>
      <c r="AD56" s="77"/>
      <c r="AE56" s="77"/>
      <c r="AF56" s="77"/>
    </row>
    <row r="57" spans="1:32" ht="15" customHeight="1" thickTop="1">
      <c r="A57" s="57" t="s">
        <v>102</v>
      </c>
      <c r="B57" s="168" t="s">
        <v>252</v>
      </c>
      <c r="C57" s="178" t="s">
        <v>103</v>
      </c>
      <c r="D57" s="57"/>
      <c r="E57" s="106">
        <v>3</v>
      </c>
      <c r="F57" s="228">
        <f t="shared" ref="F57:F61" si="6">SUM(G57:M57)</f>
        <v>18</v>
      </c>
      <c r="G57" s="61">
        <v>9</v>
      </c>
      <c r="H57" s="90">
        <v>9</v>
      </c>
      <c r="I57" s="90"/>
      <c r="J57" s="90"/>
      <c r="K57" s="117"/>
      <c r="L57" s="117"/>
      <c r="M57" s="59"/>
      <c r="N57" s="118"/>
      <c r="O57" s="91"/>
      <c r="P57" s="61"/>
      <c r="Q57" s="59"/>
      <c r="R57" s="61">
        <v>9</v>
      </c>
      <c r="S57" s="59">
        <v>9</v>
      </c>
      <c r="T57" s="61"/>
      <c r="U57" s="59"/>
      <c r="V57" s="61"/>
      <c r="W57" s="59"/>
      <c r="X57" s="61"/>
      <c r="Y57" s="59"/>
    </row>
    <row r="58" spans="1:32" ht="15" customHeight="1">
      <c r="A58" s="14" t="s">
        <v>104</v>
      </c>
      <c r="B58" s="169" t="s">
        <v>105</v>
      </c>
      <c r="C58" s="174" t="s">
        <v>106</v>
      </c>
      <c r="D58" s="14"/>
      <c r="E58" s="63"/>
      <c r="F58" s="196"/>
      <c r="G58" s="64"/>
      <c r="H58" s="18"/>
      <c r="I58" s="18"/>
      <c r="J58" s="18"/>
      <c r="K58" s="21"/>
      <c r="L58" s="21"/>
      <c r="M58" s="20"/>
      <c r="N58" s="17"/>
      <c r="O58" s="65"/>
      <c r="P58" s="17"/>
      <c r="Q58" s="20"/>
      <c r="R58" s="17"/>
      <c r="S58" s="20"/>
      <c r="T58" s="17"/>
      <c r="U58" s="20"/>
      <c r="V58" s="17"/>
      <c r="W58" s="20"/>
      <c r="X58" s="17"/>
      <c r="Y58" s="20"/>
    </row>
    <row r="59" spans="1:32" ht="15" customHeight="1">
      <c r="A59" s="14" t="s">
        <v>107</v>
      </c>
      <c r="B59" s="169" t="s">
        <v>253</v>
      </c>
      <c r="C59" s="174" t="s">
        <v>108</v>
      </c>
      <c r="D59" s="14"/>
      <c r="E59" s="195">
        <v>4</v>
      </c>
      <c r="F59" s="196">
        <f t="shared" si="6"/>
        <v>18</v>
      </c>
      <c r="G59" s="64">
        <v>9</v>
      </c>
      <c r="H59" s="18">
        <v>9</v>
      </c>
      <c r="I59" s="18"/>
      <c r="J59" s="18"/>
      <c r="K59" s="21"/>
      <c r="L59" s="21"/>
      <c r="M59" s="20"/>
      <c r="N59" s="17"/>
      <c r="O59" s="65"/>
      <c r="P59" s="17"/>
      <c r="Q59" s="20"/>
      <c r="R59" s="17"/>
      <c r="S59" s="20"/>
      <c r="T59" s="17">
        <v>9</v>
      </c>
      <c r="U59" s="20">
        <v>9</v>
      </c>
      <c r="V59" s="17"/>
      <c r="W59" s="20"/>
      <c r="X59" s="17"/>
      <c r="Y59" s="20"/>
    </row>
    <row r="60" spans="1:32" ht="28.5" customHeight="1">
      <c r="A60" s="14" t="s">
        <v>109</v>
      </c>
      <c r="B60" s="169" t="s">
        <v>283</v>
      </c>
      <c r="C60" s="254" t="s">
        <v>359</v>
      </c>
      <c r="D60" s="14"/>
      <c r="E60" s="63"/>
      <c r="F60" s="196"/>
      <c r="G60" s="64"/>
      <c r="H60" s="18"/>
      <c r="I60" s="18"/>
      <c r="J60" s="18"/>
      <c r="K60" s="21"/>
      <c r="L60" s="21"/>
      <c r="M60" s="20"/>
      <c r="N60" s="17"/>
      <c r="O60" s="65"/>
      <c r="P60" s="64"/>
      <c r="Q60" s="20"/>
      <c r="R60" s="64"/>
      <c r="S60" s="20"/>
      <c r="T60" s="17"/>
      <c r="U60" s="20"/>
      <c r="V60" s="64"/>
      <c r="W60" s="20"/>
      <c r="X60" s="17"/>
      <c r="Y60" s="20"/>
    </row>
    <row r="61" spans="1:32" ht="15" customHeight="1">
      <c r="A61" s="14" t="s">
        <v>110</v>
      </c>
      <c r="B61" s="169" t="s">
        <v>254</v>
      </c>
      <c r="C61" s="174" t="s">
        <v>111</v>
      </c>
      <c r="D61" s="14"/>
      <c r="E61" s="195">
        <v>5</v>
      </c>
      <c r="F61" s="196">
        <f t="shared" si="6"/>
        <v>18</v>
      </c>
      <c r="G61" s="64">
        <v>9</v>
      </c>
      <c r="H61" s="18">
        <v>9</v>
      </c>
      <c r="I61" s="18"/>
      <c r="J61" s="18"/>
      <c r="K61" s="21"/>
      <c r="L61" s="21"/>
      <c r="M61" s="20"/>
      <c r="N61" s="17"/>
      <c r="O61" s="20"/>
      <c r="P61" s="64"/>
      <c r="Q61" s="20"/>
      <c r="R61" s="64"/>
      <c r="S61" s="20"/>
      <c r="T61" s="17"/>
      <c r="U61" s="20"/>
      <c r="V61" s="64">
        <v>9</v>
      </c>
      <c r="W61" s="20">
        <v>9</v>
      </c>
      <c r="X61" s="17"/>
      <c r="Y61" s="20"/>
    </row>
    <row r="62" spans="1:32" ht="15" customHeight="1">
      <c r="A62" s="14" t="s">
        <v>112</v>
      </c>
      <c r="B62" s="169" t="s">
        <v>113</v>
      </c>
      <c r="C62" s="174" t="s">
        <v>114</v>
      </c>
      <c r="D62" s="14"/>
      <c r="E62" s="63"/>
      <c r="F62" s="196"/>
      <c r="G62" s="64"/>
      <c r="H62" s="18"/>
      <c r="I62" s="18"/>
      <c r="J62" s="18"/>
      <c r="K62" s="21"/>
      <c r="L62" s="21"/>
      <c r="M62" s="29"/>
      <c r="N62" s="64"/>
      <c r="O62" s="29"/>
      <c r="P62" s="17"/>
      <c r="Q62" s="20"/>
      <c r="R62" s="64"/>
      <c r="S62" s="29"/>
      <c r="T62" s="17"/>
      <c r="U62" s="20"/>
      <c r="V62" s="64"/>
      <c r="W62" s="29"/>
      <c r="X62" s="17"/>
      <c r="Y62" s="20"/>
    </row>
    <row r="63" spans="1:32" ht="15" customHeight="1" thickBot="1">
      <c r="A63" s="14" t="s">
        <v>115</v>
      </c>
      <c r="B63" s="197" t="s">
        <v>256</v>
      </c>
      <c r="C63" s="249" t="s">
        <v>305</v>
      </c>
      <c r="D63" s="14"/>
      <c r="E63" s="195">
        <v>6</v>
      </c>
      <c r="F63" s="196">
        <f t="shared" ref="F63" si="7">SUM(G63:M63)</f>
        <v>9</v>
      </c>
      <c r="G63" s="64"/>
      <c r="H63" s="18"/>
      <c r="I63" s="18">
        <v>9</v>
      </c>
      <c r="J63" s="18"/>
      <c r="K63" s="21"/>
      <c r="L63" s="21"/>
      <c r="M63" s="29"/>
      <c r="N63" s="64"/>
      <c r="O63" s="29"/>
      <c r="P63" s="17"/>
      <c r="Q63" s="20"/>
      <c r="R63" s="64"/>
      <c r="S63" s="29"/>
      <c r="T63" s="17"/>
      <c r="U63" s="20"/>
      <c r="V63" s="64"/>
      <c r="W63" s="29"/>
      <c r="X63" s="17"/>
      <c r="Y63" s="20">
        <v>9</v>
      </c>
    </row>
    <row r="64" spans="1:32" s="77" customFormat="1" ht="17.100000000000001" customHeight="1" thickTop="1" thickBot="1">
      <c r="A64" s="290" t="s">
        <v>19</v>
      </c>
      <c r="B64" s="321"/>
      <c r="C64" s="321"/>
      <c r="D64" s="321"/>
      <c r="E64" s="322"/>
      <c r="F64" s="220">
        <f>SUM(F57+F59+F61+F63)</f>
        <v>63</v>
      </c>
      <c r="G64" s="220">
        <f t="shared" ref="G64:Y64" si="8">SUM(G57+G59+G61+G63)</f>
        <v>27</v>
      </c>
      <c r="H64" s="220">
        <f t="shared" si="8"/>
        <v>27</v>
      </c>
      <c r="I64" s="220">
        <f t="shared" si="8"/>
        <v>9</v>
      </c>
      <c r="J64" s="220">
        <f t="shared" si="8"/>
        <v>0</v>
      </c>
      <c r="K64" s="220">
        <f t="shared" si="8"/>
        <v>0</v>
      </c>
      <c r="L64" s="220">
        <f t="shared" si="8"/>
        <v>0</v>
      </c>
      <c r="M64" s="220">
        <f t="shared" si="8"/>
        <v>0</v>
      </c>
      <c r="N64" s="220">
        <f t="shared" si="8"/>
        <v>0</v>
      </c>
      <c r="O64" s="220">
        <f t="shared" si="8"/>
        <v>0</v>
      </c>
      <c r="P64" s="220">
        <f t="shared" si="8"/>
        <v>0</v>
      </c>
      <c r="Q64" s="220">
        <f t="shared" si="8"/>
        <v>0</v>
      </c>
      <c r="R64" s="220">
        <f t="shared" si="8"/>
        <v>9</v>
      </c>
      <c r="S64" s="220">
        <f t="shared" si="8"/>
        <v>9</v>
      </c>
      <c r="T64" s="220">
        <f t="shared" si="8"/>
        <v>9</v>
      </c>
      <c r="U64" s="220">
        <f t="shared" si="8"/>
        <v>9</v>
      </c>
      <c r="V64" s="220">
        <f t="shared" si="8"/>
        <v>9</v>
      </c>
      <c r="W64" s="220">
        <f t="shared" si="8"/>
        <v>9</v>
      </c>
      <c r="X64" s="220">
        <f t="shared" si="8"/>
        <v>0</v>
      </c>
      <c r="Y64" s="220">
        <f t="shared" si="8"/>
        <v>9</v>
      </c>
    </row>
    <row r="65" spans="1:25" ht="17.100000000000001" customHeight="1" thickTop="1" thickBot="1">
      <c r="A65" s="299" t="s">
        <v>116</v>
      </c>
      <c r="B65" s="300"/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V65" s="300"/>
      <c r="W65" s="300"/>
      <c r="X65" s="300"/>
      <c r="Y65" s="301"/>
    </row>
    <row r="66" spans="1:25" ht="51" customHeight="1" thickTop="1">
      <c r="A66" s="39">
        <v>38</v>
      </c>
      <c r="B66" s="166" t="s">
        <v>117</v>
      </c>
      <c r="C66" s="180" t="s">
        <v>118</v>
      </c>
      <c r="D66" s="40"/>
      <c r="E66" s="39">
        <v>4</v>
      </c>
      <c r="F66" s="196">
        <f>SUM(G66:M66)</f>
        <v>18</v>
      </c>
      <c r="G66" s="42"/>
      <c r="H66" s="43"/>
      <c r="I66" s="43"/>
      <c r="J66" s="43"/>
      <c r="K66" s="43"/>
      <c r="L66" s="43">
        <v>18</v>
      </c>
      <c r="M66" s="43"/>
      <c r="N66" s="42"/>
      <c r="O66" s="44"/>
      <c r="P66" s="42"/>
      <c r="Q66" s="44"/>
      <c r="R66" s="42"/>
      <c r="S66" s="60"/>
      <c r="T66" s="42"/>
      <c r="U66" s="44">
        <v>18</v>
      </c>
      <c r="V66" s="42"/>
      <c r="W66" s="44"/>
      <c r="X66" s="42"/>
      <c r="Y66" s="44"/>
    </row>
    <row r="67" spans="1:25" ht="51" customHeight="1">
      <c r="A67" s="11">
        <v>39</v>
      </c>
      <c r="B67" s="167" t="s">
        <v>119</v>
      </c>
      <c r="C67" s="181" t="s">
        <v>120</v>
      </c>
      <c r="D67" s="14"/>
      <c r="E67" s="11">
        <v>5</v>
      </c>
      <c r="F67" s="226">
        <f>SUM(G67:M67)</f>
        <v>18</v>
      </c>
      <c r="G67" s="17"/>
      <c r="H67" s="18"/>
      <c r="I67" s="18"/>
      <c r="J67" s="18"/>
      <c r="K67" s="18"/>
      <c r="L67" s="18">
        <v>18</v>
      </c>
      <c r="M67" s="18"/>
      <c r="N67" s="17"/>
      <c r="O67" s="20"/>
      <c r="P67" s="17"/>
      <c r="Q67" s="20"/>
      <c r="R67" s="17"/>
      <c r="S67" s="67"/>
      <c r="T67" s="17"/>
      <c r="U67" s="20"/>
      <c r="V67" s="17"/>
      <c r="W67" s="20">
        <v>18</v>
      </c>
      <c r="X67" s="17"/>
      <c r="Y67" s="20"/>
    </row>
    <row r="68" spans="1:25" ht="51" customHeight="1" thickBot="1">
      <c r="A68" s="68">
        <v>40</v>
      </c>
      <c r="B68" s="167" t="s">
        <v>121</v>
      </c>
      <c r="C68" s="181" t="s">
        <v>122</v>
      </c>
      <c r="D68" s="14"/>
      <c r="E68" s="11">
        <v>6</v>
      </c>
      <c r="F68" s="226">
        <f>SUM(G68:M68)</f>
        <v>18</v>
      </c>
      <c r="G68" s="17"/>
      <c r="H68" s="18"/>
      <c r="I68" s="18"/>
      <c r="J68" s="18"/>
      <c r="K68" s="18"/>
      <c r="L68" s="18">
        <v>18</v>
      </c>
      <c r="M68" s="18"/>
      <c r="N68" s="17"/>
      <c r="O68" s="20"/>
      <c r="P68" s="17"/>
      <c r="Q68" s="20"/>
      <c r="R68" s="17"/>
      <c r="S68" s="67"/>
      <c r="T68" s="17"/>
      <c r="U68" s="20"/>
      <c r="V68" s="17"/>
      <c r="W68" s="20"/>
      <c r="X68" s="17"/>
      <c r="Y68" s="20">
        <v>18</v>
      </c>
    </row>
    <row r="69" spans="1:25" s="77" customFormat="1" ht="17.100000000000001" customHeight="1" thickTop="1" thickBot="1">
      <c r="A69" s="290" t="s">
        <v>19</v>
      </c>
      <c r="B69" s="321"/>
      <c r="C69" s="321"/>
      <c r="D69" s="321"/>
      <c r="E69" s="322"/>
      <c r="F69" s="220">
        <f t="shared" ref="F69:Y69" si="9">SUM(F66:F68)</f>
        <v>54</v>
      </c>
      <c r="G69" s="221">
        <f t="shared" si="9"/>
        <v>0</v>
      </c>
      <c r="H69" s="222">
        <f t="shared" si="9"/>
        <v>0</v>
      </c>
      <c r="I69" s="222">
        <f t="shared" si="9"/>
        <v>0</v>
      </c>
      <c r="J69" s="222">
        <f t="shared" si="9"/>
        <v>0</v>
      </c>
      <c r="K69" s="222">
        <f t="shared" si="9"/>
        <v>0</v>
      </c>
      <c r="L69" s="222">
        <f t="shared" si="9"/>
        <v>54</v>
      </c>
      <c r="M69" s="223">
        <f t="shared" si="9"/>
        <v>0</v>
      </c>
      <c r="N69" s="221">
        <f t="shared" si="9"/>
        <v>0</v>
      </c>
      <c r="O69" s="223">
        <f t="shared" si="9"/>
        <v>0</v>
      </c>
      <c r="P69" s="221">
        <f t="shared" si="9"/>
        <v>0</v>
      </c>
      <c r="Q69" s="223">
        <f t="shared" si="9"/>
        <v>0</v>
      </c>
      <c r="R69" s="221">
        <f t="shared" si="9"/>
        <v>0</v>
      </c>
      <c r="S69" s="223">
        <f t="shared" si="9"/>
        <v>0</v>
      </c>
      <c r="T69" s="221">
        <f t="shared" si="9"/>
        <v>0</v>
      </c>
      <c r="U69" s="223">
        <f t="shared" si="9"/>
        <v>18</v>
      </c>
      <c r="V69" s="221">
        <f t="shared" si="9"/>
        <v>0</v>
      </c>
      <c r="W69" s="223">
        <f t="shared" si="9"/>
        <v>18</v>
      </c>
      <c r="X69" s="221">
        <f t="shared" si="9"/>
        <v>0</v>
      </c>
      <c r="Y69" s="223">
        <f t="shared" si="9"/>
        <v>18</v>
      </c>
    </row>
    <row r="70" spans="1:25" ht="17.100000000000001" customHeight="1" thickTop="1">
      <c r="A70" s="309" t="s">
        <v>260</v>
      </c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310"/>
      <c r="Y70" s="311"/>
    </row>
    <row r="71" spans="1:25" ht="17.100000000000001" customHeight="1" thickBot="1">
      <c r="A71" s="313" t="s">
        <v>123</v>
      </c>
      <c r="B71" s="314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5"/>
    </row>
    <row r="72" spans="1:25" ht="15" customHeight="1" thickTop="1">
      <c r="A72" s="10">
        <v>41</v>
      </c>
      <c r="B72" s="168" t="s">
        <v>124</v>
      </c>
      <c r="C72" s="178" t="s">
        <v>125</v>
      </c>
      <c r="D72" s="57"/>
      <c r="E72" s="10">
        <v>3</v>
      </c>
      <c r="F72" s="228">
        <f t="shared" ref="F72:F80" si="10">SUM(G72:M72)</f>
        <v>27</v>
      </c>
      <c r="G72" s="61">
        <v>9</v>
      </c>
      <c r="H72" s="90">
        <v>18</v>
      </c>
      <c r="I72" s="90"/>
      <c r="J72" s="90"/>
      <c r="K72" s="90"/>
      <c r="L72" s="90"/>
      <c r="M72" s="90"/>
      <c r="N72" s="61"/>
      <c r="O72" s="59"/>
      <c r="P72" s="61"/>
      <c r="Q72" s="59"/>
      <c r="R72" s="61">
        <v>9</v>
      </c>
      <c r="S72" s="91">
        <v>18</v>
      </c>
      <c r="T72" s="61"/>
      <c r="U72" s="59"/>
      <c r="V72" s="61"/>
      <c r="W72" s="59"/>
      <c r="X72" s="61"/>
      <c r="Y72" s="59"/>
    </row>
    <row r="73" spans="1:25" ht="15" customHeight="1">
      <c r="A73" s="11">
        <v>42</v>
      </c>
      <c r="B73" s="169" t="s">
        <v>126</v>
      </c>
      <c r="C73" s="174" t="s">
        <v>127</v>
      </c>
      <c r="D73" s="14"/>
      <c r="E73" s="11">
        <v>3</v>
      </c>
      <c r="F73" s="226">
        <f t="shared" si="10"/>
        <v>27</v>
      </c>
      <c r="G73" s="17">
        <v>9</v>
      </c>
      <c r="H73" s="18">
        <v>18</v>
      </c>
      <c r="I73" s="18"/>
      <c r="J73" s="18"/>
      <c r="K73" s="18"/>
      <c r="L73" s="18"/>
      <c r="M73" s="18"/>
      <c r="N73" s="17"/>
      <c r="O73" s="20"/>
      <c r="P73" s="17"/>
      <c r="Q73" s="20"/>
      <c r="R73" s="17">
        <v>9</v>
      </c>
      <c r="S73" s="67">
        <v>18</v>
      </c>
      <c r="T73" s="17"/>
      <c r="U73" s="20"/>
      <c r="V73" s="17"/>
      <c r="W73" s="20"/>
      <c r="X73" s="17"/>
      <c r="Y73" s="20"/>
    </row>
    <row r="74" spans="1:25" ht="15" customHeight="1">
      <c r="A74" s="11">
        <v>43</v>
      </c>
      <c r="B74" s="169" t="s">
        <v>128</v>
      </c>
      <c r="C74" s="174" t="s">
        <v>129</v>
      </c>
      <c r="D74" s="14"/>
      <c r="E74" s="11">
        <v>4</v>
      </c>
      <c r="F74" s="226">
        <f t="shared" si="10"/>
        <v>27</v>
      </c>
      <c r="G74" s="17">
        <v>9</v>
      </c>
      <c r="H74" s="18">
        <v>18</v>
      </c>
      <c r="I74" s="18"/>
      <c r="J74" s="18"/>
      <c r="K74" s="18"/>
      <c r="L74" s="18"/>
      <c r="M74" s="18"/>
      <c r="N74" s="17"/>
      <c r="O74" s="20"/>
      <c r="P74" s="17"/>
      <c r="Q74" s="20"/>
      <c r="R74" s="17"/>
      <c r="S74" s="67"/>
      <c r="T74" s="17">
        <v>9</v>
      </c>
      <c r="U74" s="20">
        <v>18</v>
      </c>
      <c r="V74" s="17"/>
      <c r="W74" s="20"/>
      <c r="X74" s="17"/>
      <c r="Y74" s="20"/>
    </row>
    <row r="75" spans="1:25" ht="15" customHeight="1">
      <c r="A75" s="11">
        <v>44</v>
      </c>
      <c r="B75" s="169" t="s">
        <v>130</v>
      </c>
      <c r="C75" s="174" t="s">
        <v>131</v>
      </c>
      <c r="D75" s="14"/>
      <c r="E75" s="11">
        <v>6</v>
      </c>
      <c r="F75" s="226">
        <f t="shared" si="10"/>
        <v>18</v>
      </c>
      <c r="G75" s="17"/>
      <c r="H75" s="18">
        <v>18</v>
      </c>
      <c r="I75" s="18"/>
      <c r="J75" s="18"/>
      <c r="K75" s="18"/>
      <c r="L75" s="18"/>
      <c r="M75" s="18"/>
      <c r="N75" s="17"/>
      <c r="O75" s="20"/>
      <c r="P75" s="17"/>
      <c r="Q75" s="20"/>
      <c r="R75" s="17"/>
      <c r="S75" s="67"/>
      <c r="T75" s="17"/>
      <c r="U75" s="20"/>
      <c r="V75" s="17"/>
      <c r="W75" s="20"/>
      <c r="X75" s="17"/>
      <c r="Y75" s="20">
        <v>18</v>
      </c>
    </row>
    <row r="76" spans="1:25" ht="27.75" customHeight="1">
      <c r="A76" s="11">
        <v>45</v>
      </c>
      <c r="B76" s="169" t="s">
        <v>284</v>
      </c>
      <c r="C76" s="254" t="s">
        <v>360</v>
      </c>
      <c r="D76" s="14"/>
      <c r="E76" s="11">
        <v>5</v>
      </c>
      <c r="F76" s="226">
        <f t="shared" si="10"/>
        <v>18</v>
      </c>
      <c r="G76" s="17"/>
      <c r="H76" s="18">
        <v>18</v>
      </c>
      <c r="I76" s="18"/>
      <c r="J76" s="18"/>
      <c r="K76" s="18"/>
      <c r="L76" s="18"/>
      <c r="M76" s="18"/>
      <c r="N76" s="17"/>
      <c r="O76" s="20"/>
      <c r="P76" s="17"/>
      <c r="Q76" s="20"/>
      <c r="R76" s="17"/>
      <c r="S76" s="67"/>
      <c r="T76" s="17"/>
      <c r="U76" s="20"/>
      <c r="V76" s="17"/>
      <c r="W76" s="20">
        <v>18</v>
      </c>
      <c r="X76" s="17"/>
      <c r="Y76" s="20"/>
    </row>
    <row r="77" spans="1:25" ht="17.100000000000001" customHeight="1">
      <c r="A77" s="11">
        <v>46</v>
      </c>
      <c r="B77" s="171" t="s">
        <v>132</v>
      </c>
      <c r="C77" s="174" t="s">
        <v>133</v>
      </c>
      <c r="D77" s="14"/>
      <c r="E77" s="11">
        <v>5</v>
      </c>
      <c r="F77" s="226">
        <f t="shared" si="10"/>
        <v>36</v>
      </c>
      <c r="G77" s="17">
        <v>18</v>
      </c>
      <c r="H77" s="18">
        <v>18</v>
      </c>
      <c r="I77" s="18"/>
      <c r="J77" s="18"/>
      <c r="K77" s="18"/>
      <c r="L77" s="18"/>
      <c r="M77" s="18"/>
      <c r="N77" s="17"/>
      <c r="O77" s="20"/>
      <c r="P77" s="17"/>
      <c r="Q77" s="20"/>
      <c r="R77" s="17"/>
      <c r="S77" s="67"/>
      <c r="T77" s="17"/>
      <c r="U77" s="20"/>
      <c r="V77" s="17">
        <v>18</v>
      </c>
      <c r="W77" s="20">
        <v>18</v>
      </c>
      <c r="X77" s="17"/>
      <c r="Y77" s="20"/>
    </row>
    <row r="78" spans="1:25" ht="28.5" customHeight="1">
      <c r="A78" s="11">
        <v>47</v>
      </c>
      <c r="B78" s="169" t="s">
        <v>278</v>
      </c>
      <c r="C78" s="254" t="s">
        <v>361</v>
      </c>
      <c r="D78" s="14"/>
      <c r="E78" s="11">
        <v>6</v>
      </c>
      <c r="F78" s="226">
        <f t="shared" si="10"/>
        <v>27</v>
      </c>
      <c r="G78" s="17">
        <v>9</v>
      </c>
      <c r="H78" s="18">
        <v>18</v>
      </c>
      <c r="I78" s="18"/>
      <c r="J78" s="18"/>
      <c r="K78" s="18"/>
      <c r="L78" s="18"/>
      <c r="M78" s="18"/>
      <c r="N78" s="17"/>
      <c r="O78" s="20"/>
      <c r="P78" s="17"/>
      <c r="Q78" s="20"/>
      <c r="R78" s="17"/>
      <c r="S78" s="67"/>
      <c r="T78" s="17"/>
      <c r="U78" s="20"/>
      <c r="V78" s="17"/>
      <c r="W78" s="20"/>
      <c r="X78" s="17">
        <v>9</v>
      </c>
      <c r="Y78" s="20">
        <v>18</v>
      </c>
    </row>
    <row r="79" spans="1:25" ht="15" customHeight="1">
      <c r="A79" s="11">
        <v>48</v>
      </c>
      <c r="B79" s="171" t="s">
        <v>134</v>
      </c>
      <c r="C79" s="174" t="s">
        <v>135</v>
      </c>
      <c r="D79" s="14"/>
      <c r="E79" s="11">
        <v>6</v>
      </c>
      <c r="F79" s="226">
        <f t="shared" si="10"/>
        <v>18</v>
      </c>
      <c r="G79" s="17"/>
      <c r="H79" s="18">
        <v>18</v>
      </c>
      <c r="I79" s="18"/>
      <c r="J79" s="18"/>
      <c r="K79" s="18"/>
      <c r="L79" s="18"/>
      <c r="M79" s="18"/>
      <c r="N79" s="17"/>
      <c r="O79" s="20"/>
      <c r="P79" s="17"/>
      <c r="Q79" s="20"/>
      <c r="R79" s="17"/>
      <c r="S79" s="67"/>
      <c r="T79" s="17"/>
      <c r="U79" s="20"/>
      <c r="V79" s="17"/>
      <c r="W79" s="20"/>
      <c r="X79" s="17"/>
      <c r="Y79" s="20">
        <v>18</v>
      </c>
    </row>
    <row r="80" spans="1:25" ht="15" customHeight="1" thickBot="1">
      <c r="A80" s="11">
        <v>49</v>
      </c>
      <c r="B80" s="171" t="s">
        <v>136</v>
      </c>
      <c r="C80" s="174" t="s">
        <v>137</v>
      </c>
      <c r="D80" s="14"/>
      <c r="E80" s="11">
        <v>4</v>
      </c>
      <c r="F80" s="226">
        <f t="shared" si="10"/>
        <v>18</v>
      </c>
      <c r="G80" s="17">
        <v>9</v>
      </c>
      <c r="H80" s="18">
        <v>9</v>
      </c>
      <c r="I80" s="18"/>
      <c r="J80" s="18"/>
      <c r="K80" s="18"/>
      <c r="L80" s="18"/>
      <c r="M80" s="18"/>
      <c r="N80" s="17"/>
      <c r="O80" s="20"/>
      <c r="P80" s="17"/>
      <c r="Q80" s="20"/>
      <c r="R80" s="17"/>
      <c r="S80" s="67"/>
      <c r="T80" s="17">
        <v>9</v>
      </c>
      <c r="U80" s="20">
        <v>9</v>
      </c>
      <c r="V80" s="17"/>
      <c r="W80" s="20"/>
      <c r="X80" s="17"/>
      <c r="Y80" s="20"/>
    </row>
    <row r="81" spans="1:25" s="77" customFormat="1" ht="17.100000000000001" customHeight="1" thickTop="1" thickBot="1">
      <c r="A81" s="298" t="s">
        <v>19</v>
      </c>
      <c r="B81" s="326"/>
      <c r="C81" s="326"/>
      <c r="D81" s="326"/>
      <c r="E81" s="327"/>
      <c r="F81" s="220">
        <f>SUM(F72:F80)</f>
        <v>216</v>
      </c>
      <c r="G81" s="221">
        <f t="shared" ref="G81:Y81" si="11">SUM(G72:G80)</f>
        <v>63</v>
      </c>
      <c r="H81" s="222">
        <f t="shared" si="11"/>
        <v>153</v>
      </c>
      <c r="I81" s="222">
        <f t="shared" si="11"/>
        <v>0</v>
      </c>
      <c r="J81" s="222">
        <f t="shared" si="11"/>
        <v>0</v>
      </c>
      <c r="K81" s="222">
        <f t="shared" si="11"/>
        <v>0</v>
      </c>
      <c r="L81" s="222">
        <f t="shared" si="11"/>
        <v>0</v>
      </c>
      <c r="M81" s="222">
        <f t="shared" si="11"/>
        <v>0</v>
      </c>
      <c r="N81" s="221">
        <f t="shared" si="11"/>
        <v>0</v>
      </c>
      <c r="O81" s="223">
        <f t="shared" si="11"/>
        <v>0</v>
      </c>
      <c r="P81" s="221">
        <f t="shared" si="11"/>
        <v>0</v>
      </c>
      <c r="Q81" s="223">
        <f t="shared" si="11"/>
        <v>0</v>
      </c>
      <c r="R81" s="221">
        <f t="shared" si="11"/>
        <v>18</v>
      </c>
      <c r="S81" s="223">
        <f t="shared" si="11"/>
        <v>36</v>
      </c>
      <c r="T81" s="221">
        <f t="shared" si="11"/>
        <v>18</v>
      </c>
      <c r="U81" s="223">
        <f t="shared" si="11"/>
        <v>27</v>
      </c>
      <c r="V81" s="221">
        <f t="shared" si="11"/>
        <v>18</v>
      </c>
      <c r="W81" s="223">
        <f t="shared" si="11"/>
        <v>36</v>
      </c>
      <c r="X81" s="221">
        <f t="shared" si="11"/>
        <v>9</v>
      </c>
      <c r="Y81" s="223">
        <f t="shared" si="11"/>
        <v>54</v>
      </c>
    </row>
    <row r="82" spans="1:25" ht="17.100000000000001" customHeight="1" thickTop="1">
      <c r="A82" s="309" t="s">
        <v>138</v>
      </c>
      <c r="B82" s="310"/>
      <c r="C82" s="310"/>
      <c r="D82" s="310"/>
      <c r="E82" s="310"/>
      <c r="F82" s="310"/>
      <c r="G82" s="310"/>
      <c r="H82" s="310"/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  <c r="T82" s="310"/>
      <c r="U82" s="310"/>
      <c r="V82" s="310"/>
      <c r="W82" s="310"/>
      <c r="X82" s="310"/>
      <c r="Y82" s="311"/>
    </row>
    <row r="83" spans="1:25" ht="17.100000000000001" customHeight="1" thickBot="1">
      <c r="A83" s="313" t="s">
        <v>139</v>
      </c>
      <c r="B83" s="314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5"/>
    </row>
    <row r="84" spans="1:25" ht="26.25" customHeight="1" thickTop="1">
      <c r="A84" s="39">
        <v>41</v>
      </c>
      <c r="B84" s="259" t="s">
        <v>269</v>
      </c>
      <c r="C84" s="256" t="s">
        <v>362</v>
      </c>
      <c r="D84" s="40"/>
      <c r="E84" s="39">
        <v>4</v>
      </c>
      <c r="F84" s="196">
        <f t="shared" ref="F84:F93" si="12">SUM(G84:M84)</f>
        <v>18</v>
      </c>
      <c r="G84" s="42"/>
      <c r="H84" s="43">
        <v>18</v>
      </c>
      <c r="I84" s="43"/>
      <c r="J84" s="43"/>
      <c r="K84" s="43"/>
      <c r="L84" s="43"/>
      <c r="M84" s="43"/>
      <c r="N84" s="42"/>
      <c r="O84" s="44"/>
      <c r="P84" s="42"/>
      <c r="Q84" s="44"/>
      <c r="R84" s="42"/>
      <c r="S84" s="60"/>
      <c r="T84" s="42"/>
      <c r="U84" s="44">
        <v>18</v>
      </c>
      <c r="V84" s="42"/>
      <c r="W84" s="44"/>
      <c r="X84" s="42"/>
      <c r="Y84" s="44"/>
    </row>
    <row r="85" spans="1:25" ht="25.5" customHeight="1">
      <c r="A85" s="11">
        <v>42</v>
      </c>
      <c r="B85" s="260" t="s">
        <v>266</v>
      </c>
      <c r="C85" s="254" t="s">
        <v>363</v>
      </c>
      <c r="D85" s="14"/>
      <c r="E85" s="11">
        <v>3</v>
      </c>
      <c r="F85" s="226">
        <f t="shared" si="12"/>
        <v>18</v>
      </c>
      <c r="G85" s="17"/>
      <c r="H85" s="18">
        <v>18</v>
      </c>
      <c r="I85" s="18"/>
      <c r="J85" s="18"/>
      <c r="K85" s="18"/>
      <c r="L85" s="18"/>
      <c r="M85" s="18"/>
      <c r="N85" s="17"/>
      <c r="O85" s="20"/>
      <c r="P85" s="17"/>
      <c r="Q85" s="20"/>
      <c r="R85" s="17"/>
      <c r="S85" s="67">
        <v>18</v>
      </c>
      <c r="T85" s="17"/>
      <c r="U85" s="20"/>
      <c r="V85" s="17"/>
      <c r="W85" s="20"/>
      <c r="X85" s="17"/>
      <c r="Y85" s="20"/>
    </row>
    <row r="86" spans="1:25" ht="15" customHeight="1">
      <c r="A86" s="11">
        <v>43</v>
      </c>
      <c r="B86" s="171" t="s">
        <v>140</v>
      </c>
      <c r="C86" s="174" t="s">
        <v>141</v>
      </c>
      <c r="D86" s="14"/>
      <c r="E86" s="11">
        <v>6</v>
      </c>
      <c r="F86" s="226">
        <f t="shared" si="12"/>
        <v>27</v>
      </c>
      <c r="G86" s="17">
        <v>9</v>
      </c>
      <c r="H86" s="18">
        <v>18</v>
      </c>
      <c r="I86" s="18"/>
      <c r="J86" s="18"/>
      <c r="K86" s="18"/>
      <c r="L86" s="18"/>
      <c r="M86" s="18"/>
      <c r="N86" s="17"/>
      <c r="O86" s="20"/>
      <c r="P86" s="17"/>
      <c r="Q86" s="20"/>
      <c r="R86" s="17"/>
      <c r="S86" s="67"/>
      <c r="T86" s="17"/>
      <c r="U86" s="20"/>
      <c r="V86" s="17"/>
      <c r="W86" s="20"/>
      <c r="X86" s="17">
        <v>9</v>
      </c>
      <c r="Y86" s="20">
        <v>18</v>
      </c>
    </row>
    <row r="87" spans="1:25" ht="15" customHeight="1">
      <c r="A87" s="11">
        <v>44</v>
      </c>
      <c r="B87" s="171" t="s">
        <v>142</v>
      </c>
      <c r="C87" s="174" t="s">
        <v>143</v>
      </c>
      <c r="D87" s="14"/>
      <c r="E87" s="11">
        <v>5</v>
      </c>
      <c r="F87" s="226">
        <f t="shared" si="12"/>
        <v>9</v>
      </c>
      <c r="G87" s="17"/>
      <c r="H87" s="18">
        <v>9</v>
      </c>
      <c r="I87" s="18"/>
      <c r="J87" s="18"/>
      <c r="K87" s="18"/>
      <c r="L87" s="18"/>
      <c r="M87" s="18"/>
      <c r="N87" s="17"/>
      <c r="O87" s="20"/>
      <c r="P87" s="17"/>
      <c r="Q87" s="20"/>
      <c r="R87" s="17"/>
      <c r="S87" s="67"/>
      <c r="T87" s="17"/>
      <c r="U87" s="20"/>
      <c r="V87" s="17"/>
      <c r="W87" s="20">
        <v>9</v>
      </c>
      <c r="X87" s="17"/>
      <c r="Y87" s="20"/>
    </row>
    <row r="88" spans="1:25" ht="24" customHeight="1">
      <c r="A88" s="11">
        <v>45</v>
      </c>
      <c r="B88" s="260" t="s">
        <v>270</v>
      </c>
      <c r="C88" s="254" t="s">
        <v>364</v>
      </c>
      <c r="D88" s="14"/>
      <c r="E88" s="11">
        <v>5</v>
      </c>
      <c r="F88" s="226">
        <f t="shared" si="12"/>
        <v>36</v>
      </c>
      <c r="G88" s="17">
        <v>18</v>
      </c>
      <c r="H88" s="18">
        <v>18</v>
      </c>
      <c r="I88" s="18"/>
      <c r="J88" s="18"/>
      <c r="K88" s="18"/>
      <c r="L88" s="18"/>
      <c r="M88" s="18"/>
      <c r="N88" s="17"/>
      <c r="O88" s="20"/>
      <c r="P88" s="17"/>
      <c r="Q88" s="20"/>
      <c r="R88" s="17"/>
      <c r="S88" s="67"/>
      <c r="T88" s="17"/>
      <c r="U88" s="20"/>
      <c r="V88" s="17">
        <v>18</v>
      </c>
      <c r="W88" s="20">
        <v>18</v>
      </c>
      <c r="X88" s="17"/>
      <c r="Y88" s="20"/>
    </row>
    <row r="89" spans="1:25" ht="15" customHeight="1">
      <c r="A89" s="11">
        <v>46</v>
      </c>
      <c r="B89" s="171" t="s">
        <v>144</v>
      </c>
      <c r="C89" s="174" t="s">
        <v>145</v>
      </c>
      <c r="D89" s="14"/>
      <c r="E89" s="11">
        <v>3</v>
      </c>
      <c r="F89" s="226">
        <f t="shared" si="12"/>
        <v>27</v>
      </c>
      <c r="G89" s="17">
        <v>9</v>
      </c>
      <c r="H89" s="18">
        <v>18</v>
      </c>
      <c r="I89" s="18"/>
      <c r="J89" s="18"/>
      <c r="K89" s="18"/>
      <c r="L89" s="18"/>
      <c r="M89" s="18"/>
      <c r="N89" s="17"/>
      <c r="O89" s="20"/>
      <c r="P89" s="17"/>
      <c r="Q89" s="20"/>
      <c r="R89" s="17">
        <v>9</v>
      </c>
      <c r="S89" s="67">
        <v>18</v>
      </c>
      <c r="T89" s="17"/>
      <c r="U89" s="20"/>
      <c r="V89" s="17"/>
      <c r="W89" s="20"/>
      <c r="X89" s="17"/>
      <c r="Y89" s="20"/>
    </row>
    <row r="90" spans="1:25" ht="15" customHeight="1">
      <c r="A90" s="11">
        <v>47</v>
      </c>
      <c r="B90" s="171" t="s">
        <v>146</v>
      </c>
      <c r="C90" s="174" t="s">
        <v>147</v>
      </c>
      <c r="D90" s="14"/>
      <c r="E90" s="11">
        <v>3</v>
      </c>
      <c r="F90" s="226">
        <f t="shared" si="12"/>
        <v>18</v>
      </c>
      <c r="G90" s="17">
        <v>9</v>
      </c>
      <c r="H90" s="18">
        <v>9</v>
      </c>
      <c r="I90" s="18"/>
      <c r="J90" s="18"/>
      <c r="K90" s="18"/>
      <c r="L90" s="18"/>
      <c r="M90" s="18"/>
      <c r="N90" s="17"/>
      <c r="O90" s="20"/>
      <c r="P90" s="17"/>
      <c r="Q90" s="20"/>
      <c r="R90" s="17">
        <v>9</v>
      </c>
      <c r="S90" s="67">
        <v>9</v>
      </c>
      <c r="T90" s="17"/>
      <c r="U90" s="20"/>
      <c r="V90" s="17"/>
      <c r="W90" s="20"/>
      <c r="X90" s="17"/>
      <c r="Y90" s="20"/>
    </row>
    <row r="91" spans="1:25" ht="15" customHeight="1">
      <c r="A91" s="11">
        <v>48</v>
      </c>
      <c r="B91" s="171" t="s">
        <v>148</v>
      </c>
      <c r="C91" s="174" t="s">
        <v>149</v>
      </c>
      <c r="D91" s="14"/>
      <c r="E91" s="11">
        <v>5</v>
      </c>
      <c r="F91" s="226">
        <f t="shared" si="12"/>
        <v>18</v>
      </c>
      <c r="G91" s="17"/>
      <c r="H91" s="18">
        <v>18</v>
      </c>
      <c r="I91" s="18"/>
      <c r="J91" s="18"/>
      <c r="K91" s="18"/>
      <c r="L91" s="18"/>
      <c r="M91" s="18"/>
      <c r="N91" s="17"/>
      <c r="O91" s="20"/>
      <c r="P91" s="17"/>
      <c r="Q91" s="20"/>
      <c r="R91" s="17"/>
      <c r="S91" s="67"/>
      <c r="T91" s="17"/>
      <c r="U91" s="20"/>
      <c r="V91" s="17"/>
      <c r="W91" s="20">
        <v>18</v>
      </c>
      <c r="X91" s="17"/>
      <c r="Y91" s="20"/>
    </row>
    <row r="92" spans="1:25" ht="15" customHeight="1">
      <c r="A92" s="11">
        <v>49</v>
      </c>
      <c r="B92" s="171" t="s">
        <v>150</v>
      </c>
      <c r="C92" s="174" t="s">
        <v>151</v>
      </c>
      <c r="D92" s="14"/>
      <c r="E92" s="11">
        <v>6</v>
      </c>
      <c r="F92" s="226">
        <f t="shared" si="12"/>
        <v>18</v>
      </c>
      <c r="G92" s="17"/>
      <c r="H92" s="18">
        <v>18</v>
      </c>
      <c r="I92" s="18"/>
      <c r="J92" s="18"/>
      <c r="K92" s="18"/>
      <c r="L92" s="18"/>
      <c r="M92" s="18"/>
      <c r="N92" s="17"/>
      <c r="O92" s="20"/>
      <c r="P92" s="17"/>
      <c r="Q92" s="20"/>
      <c r="R92" s="17"/>
      <c r="S92" s="67"/>
      <c r="T92" s="17"/>
      <c r="U92" s="20"/>
      <c r="V92" s="17"/>
      <c r="W92" s="20"/>
      <c r="X92" s="17"/>
      <c r="Y92" s="20">
        <v>18</v>
      </c>
    </row>
    <row r="93" spans="1:25" ht="15" customHeight="1" thickBot="1">
      <c r="A93" s="11">
        <v>50</v>
      </c>
      <c r="B93" s="171" t="s">
        <v>152</v>
      </c>
      <c r="C93" s="174" t="s">
        <v>153</v>
      </c>
      <c r="D93" s="14"/>
      <c r="E93" s="11">
        <v>4</v>
      </c>
      <c r="F93" s="226">
        <f t="shared" si="12"/>
        <v>27</v>
      </c>
      <c r="G93" s="17">
        <v>9</v>
      </c>
      <c r="H93" s="18">
        <v>18</v>
      </c>
      <c r="I93" s="18"/>
      <c r="J93" s="18"/>
      <c r="K93" s="18"/>
      <c r="L93" s="18"/>
      <c r="M93" s="18"/>
      <c r="N93" s="17"/>
      <c r="O93" s="20"/>
      <c r="P93" s="17"/>
      <c r="Q93" s="20"/>
      <c r="R93" s="17"/>
      <c r="S93" s="67"/>
      <c r="T93" s="17">
        <v>9</v>
      </c>
      <c r="U93" s="20">
        <v>18</v>
      </c>
      <c r="V93" s="17"/>
      <c r="W93" s="20"/>
      <c r="X93" s="17"/>
      <c r="Y93" s="20"/>
    </row>
    <row r="94" spans="1:25" s="77" customFormat="1" ht="17.100000000000001" customHeight="1" thickTop="1" thickBot="1">
      <c r="A94" s="298" t="s">
        <v>19</v>
      </c>
      <c r="B94" s="326"/>
      <c r="C94" s="326"/>
      <c r="D94" s="326"/>
      <c r="E94" s="327"/>
      <c r="F94" s="220">
        <f>SUM(F84:F93)</f>
        <v>216</v>
      </c>
      <c r="G94" s="221">
        <f t="shared" ref="G94:Y94" si="13">SUM(G84:G93)</f>
        <v>54</v>
      </c>
      <c r="H94" s="222">
        <f t="shared" si="13"/>
        <v>162</v>
      </c>
      <c r="I94" s="222">
        <f t="shared" si="13"/>
        <v>0</v>
      </c>
      <c r="J94" s="222">
        <f t="shared" si="13"/>
        <v>0</v>
      </c>
      <c r="K94" s="222">
        <f t="shared" si="13"/>
        <v>0</v>
      </c>
      <c r="L94" s="222">
        <f t="shared" si="13"/>
        <v>0</v>
      </c>
      <c r="M94" s="222">
        <f t="shared" si="13"/>
        <v>0</v>
      </c>
      <c r="N94" s="221">
        <f t="shared" si="13"/>
        <v>0</v>
      </c>
      <c r="O94" s="223">
        <f t="shared" si="13"/>
        <v>0</v>
      </c>
      <c r="P94" s="221">
        <f t="shared" si="13"/>
        <v>0</v>
      </c>
      <c r="Q94" s="223">
        <f t="shared" si="13"/>
        <v>0</v>
      </c>
      <c r="R94" s="221">
        <f t="shared" si="13"/>
        <v>18</v>
      </c>
      <c r="S94" s="223">
        <f t="shared" si="13"/>
        <v>45</v>
      </c>
      <c r="T94" s="221">
        <f t="shared" si="13"/>
        <v>9</v>
      </c>
      <c r="U94" s="223">
        <f t="shared" si="13"/>
        <v>36</v>
      </c>
      <c r="V94" s="221">
        <f t="shared" si="13"/>
        <v>18</v>
      </c>
      <c r="W94" s="223">
        <f t="shared" si="13"/>
        <v>45</v>
      </c>
      <c r="X94" s="221">
        <f t="shared" si="13"/>
        <v>9</v>
      </c>
      <c r="Y94" s="223">
        <f t="shared" si="13"/>
        <v>36</v>
      </c>
    </row>
    <row r="95" spans="1:25" ht="17.100000000000001" customHeight="1" thickTop="1">
      <c r="A95" s="309" t="s">
        <v>154</v>
      </c>
      <c r="B95" s="310"/>
      <c r="C95" s="310"/>
      <c r="D95" s="310"/>
      <c r="E95" s="310"/>
      <c r="F95" s="310"/>
      <c r="G95" s="310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310"/>
      <c r="Y95" s="311"/>
    </row>
    <row r="96" spans="1:25" ht="17.100000000000001" customHeight="1" thickBot="1">
      <c r="A96" s="313" t="s">
        <v>155</v>
      </c>
      <c r="B96" s="314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5"/>
    </row>
    <row r="97" spans="1:25" ht="15" customHeight="1" thickTop="1">
      <c r="A97" s="39">
        <v>41</v>
      </c>
      <c r="B97" s="170" t="s">
        <v>156</v>
      </c>
      <c r="C97" s="179" t="s">
        <v>157</v>
      </c>
      <c r="D97" s="40"/>
      <c r="E97" s="40" t="s">
        <v>67</v>
      </c>
      <c r="F97" s="196">
        <f t="shared" ref="F97:F106" si="14">SUM(G97:M97)</f>
        <v>18</v>
      </c>
      <c r="G97" s="42">
        <v>18</v>
      </c>
      <c r="H97" s="43"/>
      <c r="I97" s="43"/>
      <c r="J97" s="43"/>
      <c r="K97" s="43"/>
      <c r="L97" s="43"/>
      <c r="M97" s="43"/>
      <c r="N97" s="42"/>
      <c r="O97" s="44"/>
      <c r="P97" s="42"/>
      <c r="Q97" s="44"/>
      <c r="R97" s="42">
        <v>18</v>
      </c>
      <c r="S97" s="60"/>
      <c r="T97" s="42"/>
      <c r="U97" s="44"/>
      <c r="V97" s="42"/>
      <c r="W97" s="44"/>
      <c r="X97" s="42"/>
      <c r="Y97" s="44"/>
    </row>
    <row r="98" spans="1:25" ht="29.25" customHeight="1">
      <c r="A98" s="11">
        <v>42</v>
      </c>
      <c r="B98" s="169" t="s">
        <v>285</v>
      </c>
      <c r="C98" s="254" t="s">
        <v>365</v>
      </c>
      <c r="D98" s="14"/>
      <c r="E98" s="14" t="s">
        <v>68</v>
      </c>
      <c r="F98" s="226">
        <f t="shared" si="14"/>
        <v>18</v>
      </c>
      <c r="G98" s="17">
        <v>9</v>
      </c>
      <c r="H98" s="18">
        <v>9</v>
      </c>
      <c r="I98" s="18"/>
      <c r="J98" s="18"/>
      <c r="K98" s="18"/>
      <c r="L98" s="18"/>
      <c r="M98" s="18"/>
      <c r="N98" s="17"/>
      <c r="O98" s="20"/>
      <c r="P98" s="17"/>
      <c r="Q98" s="20"/>
      <c r="R98" s="17"/>
      <c r="S98" s="67"/>
      <c r="T98" s="17">
        <v>9</v>
      </c>
      <c r="U98" s="20">
        <v>9</v>
      </c>
      <c r="V98" s="17"/>
      <c r="W98" s="20"/>
      <c r="X98" s="17"/>
      <c r="Y98" s="20"/>
    </row>
    <row r="99" spans="1:25" ht="15" customHeight="1">
      <c r="A99" s="11">
        <v>43</v>
      </c>
      <c r="B99" s="171" t="s">
        <v>158</v>
      </c>
      <c r="C99" s="174" t="s">
        <v>159</v>
      </c>
      <c r="D99" s="14"/>
      <c r="E99" s="14" t="s">
        <v>67</v>
      </c>
      <c r="F99" s="226">
        <f t="shared" si="14"/>
        <v>18</v>
      </c>
      <c r="G99" s="17">
        <v>18</v>
      </c>
      <c r="H99" s="18"/>
      <c r="I99" s="18"/>
      <c r="J99" s="18"/>
      <c r="K99" s="18"/>
      <c r="L99" s="18"/>
      <c r="M99" s="18"/>
      <c r="N99" s="17"/>
      <c r="O99" s="20"/>
      <c r="P99" s="17"/>
      <c r="Q99" s="20"/>
      <c r="R99" s="17">
        <v>18</v>
      </c>
      <c r="S99" s="67"/>
      <c r="T99" s="17"/>
      <c r="U99" s="20"/>
      <c r="V99" s="17"/>
      <c r="W99" s="20"/>
      <c r="X99" s="17"/>
      <c r="Y99" s="20"/>
    </row>
    <row r="100" spans="1:25" ht="15" customHeight="1">
      <c r="A100" s="11">
        <v>44</v>
      </c>
      <c r="B100" s="171" t="s">
        <v>176</v>
      </c>
      <c r="C100" s="174" t="s">
        <v>160</v>
      </c>
      <c r="D100" s="14"/>
      <c r="E100" s="14" t="s">
        <v>67</v>
      </c>
      <c r="F100" s="226">
        <f t="shared" si="14"/>
        <v>18</v>
      </c>
      <c r="G100" s="17">
        <v>9</v>
      </c>
      <c r="H100" s="18">
        <v>9</v>
      </c>
      <c r="I100" s="18"/>
      <c r="J100" s="18"/>
      <c r="K100" s="18"/>
      <c r="L100" s="18"/>
      <c r="M100" s="18"/>
      <c r="N100" s="17"/>
      <c r="O100" s="20"/>
      <c r="P100" s="17"/>
      <c r="Q100" s="20"/>
      <c r="R100" s="17">
        <v>9</v>
      </c>
      <c r="S100" s="67">
        <v>9</v>
      </c>
      <c r="T100" s="17"/>
      <c r="U100" s="20"/>
      <c r="V100" s="17"/>
      <c r="W100" s="20"/>
      <c r="X100" s="17"/>
      <c r="Y100" s="20"/>
    </row>
    <row r="101" spans="1:25" ht="15" customHeight="1">
      <c r="A101" s="11">
        <v>45</v>
      </c>
      <c r="B101" s="171" t="s">
        <v>161</v>
      </c>
      <c r="C101" s="174" t="s">
        <v>162</v>
      </c>
      <c r="D101" s="14"/>
      <c r="E101" s="14" t="s">
        <v>68</v>
      </c>
      <c r="F101" s="226">
        <f t="shared" si="14"/>
        <v>36</v>
      </c>
      <c r="G101" s="17">
        <v>18</v>
      </c>
      <c r="H101" s="18">
        <v>18</v>
      </c>
      <c r="I101" s="18"/>
      <c r="J101" s="18"/>
      <c r="K101" s="18"/>
      <c r="L101" s="18"/>
      <c r="M101" s="18"/>
      <c r="N101" s="17"/>
      <c r="O101" s="20"/>
      <c r="P101" s="17"/>
      <c r="Q101" s="20"/>
      <c r="R101" s="17"/>
      <c r="S101" s="67"/>
      <c r="T101" s="17">
        <v>18</v>
      </c>
      <c r="U101" s="20">
        <v>18</v>
      </c>
      <c r="V101" s="17"/>
      <c r="W101" s="20"/>
      <c r="X101" s="17"/>
      <c r="Y101" s="20"/>
    </row>
    <row r="102" spans="1:25" ht="15" customHeight="1">
      <c r="A102" s="11">
        <v>46</v>
      </c>
      <c r="B102" s="171" t="s">
        <v>163</v>
      </c>
      <c r="C102" s="174" t="s">
        <v>164</v>
      </c>
      <c r="D102" s="14"/>
      <c r="E102" s="14" t="s">
        <v>83</v>
      </c>
      <c r="F102" s="226">
        <f t="shared" si="14"/>
        <v>27</v>
      </c>
      <c r="G102" s="17">
        <v>9</v>
      </c>
      <c r="H102" s="18">
        <v>18</v>
      </c>
      <c r="I102" s="18"/>
      <c r="J102" s="18"/>
      <c r="K102" s="18"/>
      <c r="L102" s="18"/>
      <c r="M102" s="18"/>
      <c r="N102" s="17"/>
      <c r="O102" s="20"/>
      <c r="P102" s="17"/>
      <c r="Q102" s="20"/>
      <c r="R102" s="17"/>
      <c r="S102" s="67"/>
      <c r="T102" s="17"/>
      <c r="U102" s="20"/>
      <c r="V102" s="17">
        <v>9</v>
      </c>
      <c r="W102" s="20">
        <v>18</v>
      </c>
      <c r="X102" s="17"/>
      <c r="Y102" s="20"/>
    </row>
    <row r="103" spans="1:25" ht="26.25" customHeight="1">
      <c r="A103" s="11">
        <v>47</v>
      </c>
      <c r="B103" s="260" t="s">
        <v>261</v>
      </c>
      <c r="C103" s="254" t="s">
        <v>366</v>
      </c>
      <c r="D103" s="14"/>
      <c r="E103" s="14" t="s">
        <v>83</v>
      </c>
      <c r="F103" s="226">
        <f t="shared" si="14"/>
        <v>27</v>
      </c>
      <c r="G103" s="17">
        <v>9</v>
      </c>
      <c r="H103" s="18">
        <v>18</v>
      </c>
      <c r="I103" s="18"/>
      <c r="J103" s="18"/>
      <c r="K103" s="18"/>
      <c r="L103" s="18"/>
      <c r="M103" s="18"/>
      <c r="N103" s="17"/>
      <c r="O103" s="20"/>
      <c r="P103" s="17"/>
      <c r="Q103" s="20"/>
      <c r="R103" s="17"/>
      <c r="S103" s="67"/>
      <c r="T103" s="17"/>
      <c r="U103" s="20"/>
      <c r="V103" s="17">
        <v>9</v>
      </c>
      <c r="W103" s="20">
        <v>18</v>
      </c>
      <c r="X103" s="17"/>
      <c r="Y103" s="20"/>
    </row>
    <row r="104" spans="1:25" ht="15" customHeight="1">
      <c r="A104" s="11">
        <v>48</v>
      </c>
      <c r="B104" s="171" t="s">
        <v>165</v>
      </c>
      <c r="C104" s="174" t="s">
        <v>166</v>
      </c>
      <c r="D104" s="14"/>
      <c r="E104" s="14" t="s">
        <v>75</v>
      </c>
      <c r="F104" s="226">
        <f t="shared" si="14"/>
        <v>18</v>
      </c>
      <c r="G104" s="17">
        <v>9</v>
      </c>
      <c r="H104" s="18">
        <v>9</v>
      </c>
      <c r="I104" s="18"/>
      <c r="J104" s="18"/>
      <c r="K104" s="18"/>
      <c r="L104" s="18"/>
      <c r="M104" s="18"/>
      <c r="N104" s="17"/>
      <c r="O104" s="20"/>
      <c r="P104" s="17"/>
      <c r="Q104" s="20"/>
      <c r="R104" s="17"/>
      <c r="S104" s="67"/>
      <c r="T104" s="17"/>
      <c r="U104" s="20"/>
      <c r="V104" s="17"/>
      <c r="W104" s="20"/>
      <c r="X104" s="17">
        <v>9</v>
      </c>
      <c r="Y104" s="20">
        <v>9</v>
      </c>
    </row>
    <row r="105" spans="1:25" ht="15" customHeight="1">
      <c r="A105" s="11">
        <v>49</v>
      </c>
      <c r="B105" s="171" t="s">
        <v>273</v>
      </c>
      <c r="C105" s="174" t="s">
        <v>167</v>
      </c>
      <c r="D105" s="14"/>
      <c r="E105" s="14" t="s">
        <v>75</v>
      </c>
      <c r="F105" s="226">
        <f t="shared" si="14"/>
        <v>18</v>
      </c>
      <c r="G105" s="17">
        <v>9</v>
      </c>
      <c r="H105" s="18">
        <v>9</v>
      </c>
      <c r="I105" s="18"/>
      <c r="J105" s="18"/>
      <c r="K105" s="18"/>
      <c r="L105" s="18"/>
      <c r="M105" s="18"/>
      <c r="N105" s="17"/>
      <c r="O105" s="20"/>
      <c r="P105" s="17"/>
      <c r="Q105" s="20"/>
      <c r="R105" s="17"/>
      <c r="S105" s="67"/>
      <c r="T105" s="17"/>
      <c r="U105" s="20"/>
      <c r="V105" s="17"/>
      <c r="W105" s="20"/>
      <c r="X105" s="17">
        <v>9</v>
      </c>
      <c r="Y105" s="20">
        <v>9</v>
      </c>
    </row>
    <row r="106" spans="1:25" ht="28.5" customHeight="1" thickBot="1">
      <c r="A106" s="11">
        <v>50</v>
      </c>
      <c r="B106" s="169" t="s">
        <v>267</v>
      </c>
      <c r="C106" s="254" t="s">
        <v>367</v>
      </c>
      <c r="D106" s="14"/>
      <c r="E106" s="14" t="s">
        <v>75</v>
      </c>
      <c r="F106" s="226">
        <f t="shared" si="14"/>
        <v>18</v>
      </c>
      <c r="G106" s="17">
        <v>9</v>
      </c>
      <c r="H106" s="18">
        <v>9</v>
      </c>
      <c r="I106" s="18"/>
      <c r="J106" s="18"/>
      <c r="K106" s="18"/>
      <c r="L106" s="18"/>
      <c r="M106" s="18"/>
      <c r="N106" s="17"/>
      <c r="O106" s="20"/>
      <c r="P106" s="17"/>
      <c r="Q106" s="20"/>
      <c r="R106" s="17"/>
      <c r="S106" s="67"/>
      <c r="T106" s="17"/>
      <c r="U106" s="20"/>
      <c r="V106" s="17"/>
      <c r="W106" s="20"/>
      <c r="X106" s="17">
        <v>9</v>
      </c>
      <c r="Y106" s="20">
        <v>9</v>
      </c>
    </row>
    <row r="107" spans="1:25" s="77" customFormat="1" ht="17.100000000000001" customHeight="1" thickTop="1" thickBot="1">
      <c r="A107" s="329" t="s">
        <v>19</v>
      </c>
      <c r="B107" s="330"/>
      <c r="C107" s="330"/>
      <c r="D107" s="330"/>
      <c r="E107" s="331"/>
      <c r="F107" s="220">
        <f>SUM(F97:F106)</f>
        <v>216</v>
      </c>
      <c r="G107" s="221">
        <f t="shared" ref="G107:Y107" si="15">SUM(G97:G106)</f>
        <v>117</v>
      </c>
      <c r="H107" s="222">
        <f t="shared" si="15"/>
        <v>99</v>
      </c>
      <c r="I107" s="222">
        <f t="shared" si="15"/>
        <v>0</v>
      </c>
      <c r="J107" s="222">
        <f t="shared" si="15"/>
        <v>0</v>
      </c>
      <c r="K107" s="222">
        <f t="shared" si="15"/>
        <v>0</v>
      </c>
      <c r="L107" s="222">
        <f t="shared" si="15"/>
        <v>0</v>
      </c>
      <c r="M107" s="222">
        <f t="shared" si="15"/>
        <v>0</v>
      </c>
      <c r="N107" s="221">
        <f t="shared" si="15"/>
        <v>0</v>
      </c>
      <c r="O107" s="223">
        <f t="shared" si="15"/>
        <v>0</v>
      </c>
      <c r="P107" s="221">
        <f t="shared" si="15"/>
        <v>0</v>
      </c>
      <c r="Q107" s="223">
        <f t="shared" si="15"/>
        <v>0</v>
      </c>
      <c r="R107" s="221">
        <f t="shared" si="15"/>
        <v>45</v>
      </c>
      <c r="S107" s="223">
        <f t="shared" si="15"/>
        <v>9</v>
      </c>
      <c r="T107" s="221">
        <f t="shared" si="15"/>
        <v>27</v>
      </c>
      <c r="U107" s="223">
        <f t="shared" si="15"/>
        <v>27</v>
      </c>
      <c r="V107" s="221">
        <f t="shared" si="15"/>
        <v>18</v>
      </c>
      <c r="W107" s="223">
        <f t="shared" si="15"/>
        <v>36</v>
      </c>
      <c r="X107" s="221">
        <f t="shared" si="15"/>
        <v>27</v>
      </c>
      <c r="Y107" s="223">
        <f t="shared" si="15"/>
        <v>27</v>
      </c>
    </row>
    <row r="108" spans="1:25" ht="17.100000000000001" customHeight="1" thickTop="1">
      <c r="A108" s="309" t="s">
        <v>168</v>
      </c>
      <c r="B108" s="310"/>
      <c r="C108" s="310"/>
      <c r="D108" s="310"/>
      <c r="E108" s="310"/>
      <c r="F108" s="310"/>
      <c r="G108" s="310"/>
      <c r="H108" s="310"/>
      <c r="I108" s="310"/>
      <c r="J108" s="310"/>
      <c r="K108" s="310"/>
      <c r="L108" s="310"/>
      <c r="M108" s="310"/>
      <c r="N108" s="310"/>
      <c r="O108" s="310"/>
      <c r="P108" s="310"/>
      <c r="Q108" s="310"/>
      <c r="R108" s="310"/>
      <c r="S108" s="310"/>
      <c r="T108" s="310"/>
      <c r="U108" s="310"/>
      <c r="V108" s="310"/>
      <c r="W108" s="310"/>
      <c r="X108" s="310"/>
      <c r="Y108" s="311"/>
    </row>
    <row r="109" spans="1:25" ht="17.100000000000001" customHeight="1" thickBot="1">
      <c r="A109" s="313" t="s">
        <v>169</v>
      </c>
      <c r="B109" s="314"/>
      <c r="C109" s="314"/>
      <c r="D109" s="314"/>
      <c r="E109" s="314"/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  <c r="R109" s="314"/>
      <c r="S109" s="314"/>
      <c r="T109" s="314"/>
      <c r="U109" s="314"/>
      <c r="V109" s="314"/>
      <c r="W109" s="314"/>
      <c r="X109" s="314"/>
      <c r="Y109" s="315"/>
    </row>
    <row r="110" spans="1:25" ht="25.5" customHeight="1" thickTop="1">
      <c r="A110" s="39">
        <v>41</v>
      </c>
      <c r="B110" s="259" t="s">
        <v>279</v>
      </c>
      <c r="C110" s="256" t="s">
        <v>368</v>
      </c>
      <c r="D110" s="40"/>
      <c r="E110" s="39">
        <v>3</v>
      </c>
      <c r="F110" s="196">
        <f t="shared" ref="F110:F118" si="16">SUM(G110:M110)</f>
        <v>36</v>
      </c>
      <c r="G110" s="42">
        <v>18</v>
      </c>
      <c r="H110" s="43">
        <v>18</v>
      </c>
      <c r="I110" s="43"/>
      <c r="J110" s="43"/>
      <c r="K110" s="43"/>
      <c r="L110" s="43"/>
      <c r="M110" s="43"/>
      <c r="N110" s="42"/>
      <c r="O110" s="44"/>
      <c r="P110" s="42"/>
      <c r="Q110" s="44"/>
      <c r="R110" s="42">
        <v>18</v>
      </c>
      <c r="S110" s="60">
        <v>18</v>
      </c>
      <c r="T110" s="42"/>
      <c r="U110" s="44"/>
      <c r="V110" s="42"/>
      <c r="W110" s="44"/>
      <c r="X110" s="42"/>
      <c r="Y110" s="44"/>
    </row>
    <row r="111" spans="1:25" ht="15" customHeight="1">
      <c r="A111" s="11">
        <v>42</v>
      </c>
      <c r="B111" s="171" t="s">
        <v>170</v>
      </c>
      <c r="C111" s="174" t="s">
        <v>171</v>
      </c>
      <c r="D111" s="14"/>
      <c r="E111" s="11">
        <v>3</v>
      </c>
      <c r="F111" s="226">
        <f t="shared" si="16"/>
        <v>18</v>
      </c>
      <c r="G111" s="17">
        <v>18</v>
      </c>
      <c r="H111" s="18"/>
      <c r="I111" s="18"/>
      <c r="J111" s="18"/>
      <c r="K111" s="18"/>
      <c r="L111" s="18"/>
      <c r="M111" s="18"/>
      <c r="N111" s="17"/>
      <c r="O111" s="20"/>
      <c r="P111" s="17"/>
      <c r="Q111" s="20"/>
      <c r="R111" s="17">
        <v>18</v>
      </c>
      <c r="S111" s="67"/>
      <c r="T111" s="17"/>
      <c r="U111" s="20"/>
      <c r="V111" s="17"/>
      <c r="W111" s="20"/>
      <c r="X111" s="17"/>
      <c r="Y111" s="20"/>
    </row>
    <row r="112" spans="1:25" ht="15" customHeight="1">
      <c r="A112" s="11">
        <v>43</v>
      </c>
      <c r="B112" s="171" t="s">
        <v>172</v>
      </c>
      <c r="C112" s="174" t="s">
        <v>173</v>
      </c>
      <c r="D112" s="14"/>
      <c r="E112" s="11">
        <v>3</v>
      </c>
      <c r="F112" s="226">
        <f t="shared" si="16"/>
        <v>18</v>
      </c>
      <c r="G112" s="17">
        <v>18</v>
      </c>
      <c r="H112" s="18"/>
      <c r="I112" s="18"/>
      <c r="J112" s="18"/>
      <c r="K112" s="18"/>
      <c r="L112" s="18"/>
      <c r="M112" s="18"/>
      <c r="N112" s="17"/>
      <c r="O112" s="20"/>
      <c r="P112" s="17"/>
      <c r="Q112" s="20"/>
      <c r="R112" s="17">
        <v>18</v>
      </c>
      <c r="S112" s="67"/>
      <c r="T112" s="17"/>
      <c r="U112" s="20"/>
      <c r="V112" s="17"/>
      <c r="W112" s="20"/>
      <c r="X112" s="17"/>
      <c r="Y112" s="20"/>
    </row>
    <row r="113" spans="1:25" ht="15" customHeight="1">
      <c r="A113" s="11">
        <v>44</v>
      </c>
      <c r="B113" s="171" t="s">
        <v>174</v>
      </c>
      <c r="C113" s="174" t="s">
        <v>175</v>
      </c>
      <c r="D113" s="14"/>
      <c r="E113" s="11">
        <v>5</v>
      </c>
      <c r="F113" s="226">
        <f t="shared" si="16"/>
        <v>18</v>
      </c>
      <c r="G113" s="17">
        <v>18</v>
      </c>
      <c r="H113" s="18"/>
      <c r="I113" s="18"/>
      <c r="J113" s="18"/>
      <c r="K113" s="18"/>
      <c r="L113" s="18"/>
      <c r="M113" s="18"/>
      <c r="N113" s="17"/>
      <c r="O113" s="20"/>
      <c r="P113" s="17"/>
      <c r="Q113" s="20"/>
      <c r="R113" s="17"/>
      <c r="S113" s="67"/>
      <c r="T113" s="17"/>
      <c r="U113" s="20"/>
      <c r="V113" s="17">
        <v>18</v>
      </c>
      <c r="W113" s="20"/>
      <c r="X113" s="17"/>
      <c r="Y113" s="20"/>
    </row>
    <row r="114" spans="1:25" ht="15" customHeight="1">
      <c r="A114" s="11">
        <v>45</v>
      </c>
      <c r="B114" s="171" t="s">
        <v>176</v>
      </c>
      <c r="C114" s="174" t="s">
        <v>177</v>
      </c>
      <c r="D114" s="14"/>
      <c r="E114" s="11">
        <v>4</v>
      </c>
      <c r="F114" s="226">
        <f t="shared" si="16"/>
        <v>18</v>
      </c>
      <c r="G114" s="17">
        <v>9</v>
      </c>
      <c r="H114" s="18">
        <v>9</v>
      </c>
      <c r="I114" s="18"/>
      <c r="J114" s="18"/>
      <c r="K114" s="18"/>
      <c r="L114" s="18"/>
      <c r="M114" s="18"/>
      <c r="N114" s="17"/>
      <c r="O114" s="20"/>
      <c r="P114" s="17"/>
      <c r="Q114" s="20"/>
      <c r="R114" s="17"/>
      <c r="S114" s="67"/>
      <c r="T114" s="17">
        <v>9</v>
      </c>
      <c r="U114" s="20">
        <v>9</v>
      </c>
      <c r="V114" s="17"/>
      <c r="W114" s="20"/>
      <c r="X114" s="17"/>
      <c r="Y114" s="20"/>
    </row>
    <row r="115" spans="1:25" ht="27.75" customHeight="1">
      <c r="A115" s="11">
        <v>46</v>
      </c>
      <c r="B115" s="206" t="s">
        <v>274</v>
      </c>
      <c r="C115" s="254" t="s">
        <v>369</v>
      </c>
      <c r="D115" s="14"/>
      <c r="E115" s="11">
        <v>4</v>
      </c>
      <c r="F115" s="226">
        <f t="shared" si="16"/>
        <v>36</v>
      </c>
      <c r="G115" s="17">
        <v>18</v>
      </c>
      <c r="H115" s="18">
        <v>18</v>
      </c>
      <c r="I115" s="18"/>
      <c r="J115" s="18"/>
      <c r="K115" s="18"/>
      <c r="L115" s="18"/>
      <c r="M115" s="18"/>
      <c r="N115" s="17"/>
      <c r="O115" s="20"/>
      <c r="P115" s="17"/>
      <c r="Q115" s="20"/>
      <c r="R115" s="17"/>
      <c r="S115" s="67"/>
      <c r="T115" s="17">
        <v>18</v>
      </c>
      <c r="U115" s="20">
        <v>18</v>
      </c>
      <c r="V115" s="17"/>
      <c r="W115" s="20"/>
      <c r="X115" s="17"/>
      <c r="Y115" s="20"/>
    </row>
    <row r="116" spans="1:25" ht="30" customHeight="1">
      <c r="A116" s="11">
        <v>47</v>
      </c>
      <c r="B116" s="206" t="s">
        <v>280</v>
      </c>
      <c r="C116" s="254" t="s">
        <v>370</v>
      </c>
      <c r="D116" s="14"/>
      <c r="E116" s="11">
        <v>6</v>
      </c>
      <c r="F116" s="226">
        <f t="shared" si="16"/>
        <v>18</v>
      </c>
      <c r="G116" s="17">
        <v>18</v>
      </c>
      <c r="H116" s="18"/>
      <c r="I116" s="18"/>
      <c r="J116" s="18"/>
      <c r="K116" s="18"/>
      <c r="L116" s="18"/>
      <c r="M116" s="18"/>
      <c r="N116" s="17"/>
      <c r="O116" s="20"/>
      <c r="P116" s="17"/>
      <c r="Q116" s="20"/>
      <c r="R116" s="17"/>
      <c r="S116" s="67"/>
      <c r="T116" s="17"/>
      <c r="U116" s="20"/>
      <c r="V116" s="17"/>
      <c r="W116" s="20"/>
      <c r="X116" s="17">
        <v>18</v>
      </c>
      <c r="Y116" s="20"/>
    </row>
    <row r="117" spans="1:25" ht="27.75" customHeight="1">
      <c r="A117" s="11">
        <v>48</v>
      </c>
      <c r="B117" s="206" t="s">
        <v>281</v>
      </c>
      <c r="C117" s="254" t="s">
        <v>371</v>
      </c>
      <c r="D117" s="14"/>
      <c r="E117" s="11">
        <v>6</v>
      </c>
      <c r="F117" s="226">
        <f t="shared" si="16"/>
        <v>18</v>
      </c>
      <c r="G117" s="17">
        <v>18</v>
      </c>
      <c r="H117" s="18"/>
      <c r="I117" s="18"/>
      <c r="J117" s="18"/>
      <c r="K117" s="18"/>
      <c r="L117" s="18"/>
      <c r="M117" s="18"/>
      <c r="N117" s="17"/>
      <c r="O117" s="20"/>
      <c r="P117" s="17"/>
      <c r="Q117" s="20"/>
      <c r="R117" s="17"/>
      <c r="S117" s="67"/>
      <c r="T117" s="17"/>
      <c r="U117" s="20"/>
      <c r="V117" s="17"/>
      <c r="W117" s="20"/>
      <c r="X117" s="17">
        <v>18</v>
      </c>
      <c r="Y117" s="20"/>
    </row>
    <row r="118" spans="1:25" ht="30.75" customHeight="1" thickBot="1">
      <c r="A118" s="11">
        <v>49</v>
      </c>
      <c r="B118" s="206" t="s">
        <v>178</v>
      </c>
      <c r="C118" s="174" t="s">
        <v>179</v>
      </c>
      <c r="D118" s="14"/>
      <c r="E118" s="11">
        <v>5</v>
      </c>
      <c r="F118" s="226">
        <f t="shared" si="16"/>
        <v>36</v>
      </c>
      <c r="G118" s="17">
        <v>18</v>
      </c>
      <c r="H118" s="18">
        <v>18</v>
      </c>
      <c r="I118" s="18"/>
      <c r="J118" s="18"/>
      <c r="K118" s="18"/>
      <c r="L118" s="18"/>
      <c r="M118" s="18"/>
      <c r="N118" s="17"/>
      <c r="O118" s="20"/>
      <c r="P118" s="17"/>
      <c r="Q118" s="20"/>
      <c r="R118" s="17"/>
      <c r="S118" s="67"/>
      <c r="T118" s="17"/>
      <c r="U118" s="20"/>
      <c r="V118" s="17">
        <v>18</v>
      </c>
      <c r="W118" s="20">
        <v>18</v>
      </c>
      <c r="X118" s="17"/>
      <c r="Y118" s="20"/>
    </row>
    <row r="119" spans="1:25" s="77" customFormat="1" ht="17.100000000000001" customHeight="1" thickTop="1" thickBot="1">
      <c r="A119" s="329" t="s">
        <v>19</v>
      </c>
      <c r="B119" s="330"/>
      <c r="C119" s="330"/>
      <c r="D119" s="330"/>
      <c r="E119" s="331"/>
      <c r="F119" s="220">
        <f>SUM(F110:F118)</f>
        <v>216</v>
      </c>
      <c r="G119" s="221">
        <f t="shared" ref="G119:Y119" si="17">SUM(G110:G118)</f>
        <v>153</v>
      </c>
      <c r="H119" s="222">
        <f t="shared" si="17"/>
        <v>63</v>
      </c>
      <c r="I119" s="222">
        <f t="shared" si="17"/>
        <v>0</v>
      </c>
      <c r="J119" s="222">
        <f t="shared" si="17"/>
        <v>0</v>
      </c>
      <c r="K119" s="222">
        <f t="shared" si="17"/>
        <v>0</v>
      </c>
      <c r="L119" s="222">
        <f t="shared" si="17"/>
        <v>0</v>
      </c>
      <c r="M119" s="222">
        <f t="shared" si="17"/>
        <v>0</v>
      </c>
      <c r="N119" s="221">
        <f t="shared" si="17"/>
        <v>0</v>
      </c>
      <c r="O119" s="223">
        <f t="shared" si="17"/>
        <v>0</v>
      </c>
      <c r="P119" s="221">
        <f t="shared" si="17"/>
        <v>0</v>
      </c>
      <c r="Q119" s="223">
        <f t="shared" si="17"/>
        <v>0</v>
      </c>
      <c r="R119" s="221">
        <f t="shared" si="17"/>
        <v>54</v>
      </c>
      <c r="S119" s="223">
        <f t="shared" si="17"/>
        <v>18</v>
      </c>
      <c r="T119" s="221">
        <f t="shared" si="17"/>
        <v>27</v>
      </c>
      <c r="U119" s="223">
        <f t="shared" si="17"/>
        <v>27</v>
      </c>
      <c r="V119" s="221">
        <f t="shared" si="17"/>
        <v>36</v>
      </c>
      <c r="W119" s="223">
        <f t="shared" si="17"/>
        <v>18</v>
      </c>
      <c r="X119" s="221">
        <f t="shared" si="17"/>
        <v>36</v>
      </c>
      <c r="Y119" s="223">
        <f t="shared" si="17"/>
        <v>0</v>
      </c>
    </row>
    <row r="120" spans="1:25" ht="17.100000000000001" hidden="1" customHeight="1" thickTop="1" thickBot="1">
      <c r="A120" s="299" t="s">
        <v>42</v>
      </c>
      <c r="B120" s="300"/>
      <c r="C120" s="300"/>
      <c r="D120" s="300"/>
      <c r="E120" s="300"/>
      <c r="F120" s="300"/>
      <c r="G120" s="300"/>
      <c r="H120" s="300"/>
      <c r="I120" s="300"/>
      <c r="J120" s="300"/>
      <c r="K120" s="300"/>
      <c r="L120" s="300"/>
      <c r="M120" s="300"/>
      <c r="N120" s="300"/>
      <c r="O120" s="300"/>
      <c r="P120" s="300"/>
      <c r="Q120" s="300"/>
      <c r="R120" s="300"/>
      <c r="S120" s="300"/>
      <c r="T120" s="300"/>
      <c r="U120" s="300"/>
      <c r="V120" s="300"/>
      <c r="W120" s="300"/>
      <c r="X120" s="300"/>
      <c r="Y120" s="300"/>
    </row>
    <row r="121" spans="1:25" ht="17.100000000000001" hidden="1" customHeight="1" thickTop="1">
      <c r="A121" s="10"/>
      <c r="B121" s="89"/>
      <c r="C121" s="56"/>
      <c r="D121" s="57"/>
      <c r="E121" s="57"/>
      <c r="F121" s="58">
        <f>SUM(G121:M121)</f>
        <v>0</v>
      </c>
      <c r="G121" s="61"/>
      <c r="H121" s="90"/>
      <c r="I121" s="90"/>
      <c r="J121" s="90"/>
      <c r="K121" s="90"/>
      <c r="L121" s="90"/>
      <c r="M121" s="90"/>
      <c r="N121" s="61"/>
      <c r="O121" s="59"/>
      <c r="P121" s="61"/>
      <c r="Q121" s="59"/>
      <c r="R121" s="61"/>
      <c r="S121" s="91"/>
      <c r="T121" s="61"/>
      <c r="U121" s="59"/>
      <c r="V121" s="61"/>
      <c r="W121" s="59"/>
      <c r="X121" s="61"/>
      <c r="Y121" s="59"/>
    </row>
    <row r="122" spans="1:25" ht="17.100000000000001" hidden="1" customHeight="1">
      <c r="A122" s="11"/>
      <c r="B122" s="12"/>
      <c r="C122" s="13"/>
      <c r="D122" s="14"/>
      <c r="E122" s="14"/>
      <c r="F122" s="16">
        <f>SUM(G122:M122)</f>
        <v>0</v>
      </c>
      <c r="G122" s="17"/>
      <c r="H122" s="18"/>
      <c r="I122" s="18"/>
      <c r="J122" s="18"/>
      <c r="K122" s="18"/>
      <c r="L122" s="18"/>
      <c r="M122" s="18"/>
      <c r="N122" s="17"/>
      <c r="O122" s="20"/>
      <c r="P122" s="17"/>
      <c r="Q122" s="20"/>
      <c r="R122" s="17"/>
      <c r="S122" s="67"/>
      <c r="T122" s="17"/>
      <c r="U122" s="20"/>
      <c r="V122" s="17"/>
      <c r="W122" s="20"/>
      <c r="X122" s="17"/>
      <c r="Y122" s="20"/>
    </row>
    <row r="123" spans="1:25" ht="17.100000000000001" hidden="1" customHeight="1">
      <c r="A123" s="11"/>
      <c r="B123" s="12"/>
      <c r="C123" s="13"/>
      <c r="D123" s="14"/>
      <c r="E123" s="14"/>
      <c r="F123" s="16">
        <f>SUM(G123:M123)</f>
        <v>0</v>
      </c>
      <c r="G123" s="17"/>
      <c r="H123" s="18"/>
      <c r="I123" s="18"/>
      <c r="J123" s="18"/>
      <c r="K123" s="18"/>
      <c r="L123" s="18"/>
      <c r="M123" s="18"/>
      <c r="N123" s="17"/>
      <c r="O123" s="20"/>
      <c r="P123" s="17"/>
      <c r="Q123" s="20"/>
      <c r="R123" s="17"/>
      <c r="S123" s="67"/>
      <c r="T123" s="17"/>
      <c r="U123" s="20"/>
      <c r="V123" s="17"/>
      <c r="W123" s="20"/>
      <c r="X123" s="17"/>
      <c r="Y123" s="20"/>
    </row>
    <row r="124" spans="1:25" ht="17.100000000000001" hidden="1" customHeight="1">
      <c r="A124" s="11"/>
      <c r="B124" s="12"/>
      <c r="C124" s="13"/>
      <c r="D124" s="14"/>
      <c r="E124" s="14"/>
      <c r="F124" s="16">
        <f>SUM(G124:M124)</f>
        <v>0</v>
      </c>
      <c r="G124" s="17"/>
      <c r="H124" s="18"/>
      <c r="I124" s="18"/>
      <c r="J124" s="18"/>
      <c r="K124" s="18"/>
      <c r="L124" s="18"/>
      <c r="M124" s="18"/>
      <c r="N124" s="17"/>
      <c r="O124" s="20"/>
      <c r="P124" s="17"/>
      <c r="Q124" s="20"/>
      <c r="R124" s="17"/>
      <c r="S124" s="67"/>
      <c r="T124" s="17"/>
      <c r="U124" s="20"/>
      <c r="V124" s="17"/>
      <c r="W124" s="20"/>
      <c r="X124" s="17"/>
      <c r="Y124" s="20"/>
    </row>
    <row r="125" spans="1:25" ht="17.100000000000001" hidden="1" customHeight="1" thickBot="1">
      <c r="A125" s="46"/>
      <c r="B125" s="12"/>
      <c r="C125" s="13"/>
      <c r="D125" s="14"/>
      <c r="E125" s="14"/>
      <c r="F125" s="16">
        <f>SUM(G125:M125)</f>
        <v>0</v>
      </c>
      <c r="G125" s="17"/>
      <c r="H125" s="18"/>
      <c r="I125" s="18"/>
      <c r="J125" s="18"/>
      <c r="K125" s="18"/>
      <c r="L125" s="18"/>
      <c r="M125" s="18"/>
      <c r="N125" s="17"/>
      <c r="O125" s="20"/>
      <c r="P125" s="17"/>
      <c r="Q125" s="20"/>
      <c r="R125" s="17"/>
      <c r="S125" s="67"/>
      <c r="T125" s="17"/>
      <c r="U125" s="20"/>
      <c r="V125" s="17"/>
      <c r="W125" s="20"/>
      <c r="X125" s="17"/>
      <c r="Y125" s="20"/>
    </row>
    <row r="126" spans="1:25" s="77" customFormat="1" ht="17.100000000000001" hidden="1" customHeight="1" thickTop="1" thickBot="1">
      <c r="A126" s="290" t="s">
        <v>19</v>
      </c>
      <c r="B126" s="321"/>
      <c r="C126" s="31"/>
      <c r="D126" s="33"/>
      <c r="E126" s="33"/>
      <c r="F126" s="32">
        <f>SUM(F121:F125)</f>
        <v>0</v>
      </c>
      <c r="G126" s="34">
        <f t="shared" ref="G126:Y126" si="18">SUM(G121:G125)</f>
        <v>0</v>
      </c>
      <c r="H126" s="35">
        <f t="shared" si="18"/>
        <v>0</v>
      </c>
      <c r="I126" s="35">
        <f t="shared" si="18"/>
        <v>0</v>
      </c>
      <c r="J126" s="35">
        <f t="shared" si="18"/>
        <v>0</v>
      </c>
      <c r="K126" s="35">
        <f t="shared" si="18"/>
        <v>0</v>
      </c>
      <c r="L126" s="35">
        <f t="shared" si="18"/>
        <v>0</v>
      </c>
      <c r="M126" s="35">
        <f t="shared" si="18"/>
        <v>0</v>
      </c>
      <c r="N126" s="34">
        <f t="shared" si="18"/>
        <v>0</v>
      </c>
      <c r="O126" s="36">
        <f t="shared" si="18"/>
        <v>0</v>
      </c>
      <c r="P126" s="34">
        <f t="shared" si="18"/>
        <v>0</v>
      </c>
      <c r="Q126" s="36">
        <f t="shared" si="18"/>
        <v>0</v>
      </c>
      <c r="R126" s="34">
        <f t="shared" si="18"/>
        <v>0</v>
      </c>
      <c r="S126" s="36">
        <f t="shared" si="18"/>
        <v>0</v>
      </c>
      <c r="T126" s="34">
        <f t="shared" si="18"/>
        <v>0</v>
      </c>
      <c r="U126" s="36">
        <f t="shared" si="18"/>
        <v>0</v>
      </c>
      <c r="V126" s="34">
        <f t="shared" si="18"/>
        <v>0</v>
      </c>
      <c r="W126" s="36">
        <f t="shared" si="18"/>
        <v>0</v>
      </c>
      <c r="X126" s="34">
        <f t="shared" si="18"/>
        <v>0</v>
      </c>
      <c r="Y126" s="36">
        <f t="shared" si="18"/>
        <v>0</v>
      </c>
    </row>
    <row r="127" spans="1:25" ht="17.100000000000001" customHeight="1" thickTop="1" thickBot="1">
      <c r="A127" s="299" t="s">
        <v>180</v>
      </c>
      <c r="B127" s="300"/>
      <c r="C127" s="300"/>
      <c r="D127" s="300"/>
      <c r="E127" s="300"/>
      <c r="F127" s="300"/>
      <c r="G127" s="300"/>
      <c r="H127" s="300"/>
      <c r="I127" s="300"/>
      <c r="J127" s="300"/>
      <c r="K127" s="300"/>
      <c r="L127" s="300"/>
      <c r="M127" s="300"/>
      <c r="N127" s="300"/>
      <c r="O127" s="300"/>
      <c r="P127" s="300"/>
      <c r="Q127" s="300"/>
      <c r="R127" s="300"/>
      <c r="S127" s="300"/>
      <c r="T127" s="300"/>
      <c r="U127" s="300"/>
      <c r="V127" s="300"/>
      <c r="W127" s="300"/>
      <c r="X127" s="300"/>
      <c r="Y127" s="301"/>
    </row>
    <row r="128" spans="1:25" ht="15" customHeight="1" thickTop="1" thickBot="1">
      <c r="A128" s="186"/>
      <c r="B128" s="128" t="s">
        <v>373</v>
      </c>
      <c r="C128" s="182" t="s">
        <v>181</v>
      </c>
      <c r="D128" s="130"/>
      <c r="E128" s="131">
        <v>4</v>
      </c>
      <c r="F128" s="132"/>
      <c r="G128" s="133"/>
      <c r="H128" s="134"/>
      <c r="I128" s="134"/>
      <c r="J128" s="134"/>
      <c r="K128" s="134"/>
      <c r="L128" s="134"/>
      <c r="M128" s="135"/>
      <c r="N128" s="133"/>
      <c r="O128" s="135"/>
      <c r="P128" s="136"/>
      <c r="Q128" s="137"/>
      <c r="R128" s="133"/>
      <c r="S128" s="135"/>
      <c r="T128" s="136"/>
      <c r="U128" s="137"/>
      <c r="V128" s="133"/>
      <c r="W128" s="135"/>
      <c r="X128" s="136"/>
      <c r="Y128" s="135"/>
    </row>
    <row r="129" spans="1:25" ht="17.100000000000001" customHeight="1" thickTop="1" thickBot="1">
      <c r="B129" s="2" t="s">
        <v>49</v>
      </c>
      <c r="F129" s="77"/>
      <c r="Y129" s="232"/>
    </row>
    <row r="130" spans="1:25" ht="17.100000000000001" customHeight="1" thickTop="1">
      <c r="A130" s="332" t="s">
        <v>182</v>
      </c>
      <c r="B130" s="333"/>
      <c r="C130" s="334"/>
      <c r="D130" s="233">
        <f>N136+P136+R136+T136+V136+X136</f>
        <v>18</v>
      </c>
      <c r="E130" s="233">
        <f>O136+Q136+S136+U136+W136+Y136</f>
        <v>32</v>
      </c>
      <c r="F130" s="228">
        <f t="shared" ref="F130:Y130" si="19">F23+F27+F41+F55+F64+F69+F81</f>
        <v>1110</v>
      </c>
      <c r="G130" s="234">
        <f t="shared" si="19"/>
        <v>399</v>
      </c>
      <c r="H130" s="235">
        <f t="shared" si="19"/>
        <v>558</v>
      </c>
      <c r="I130" s="235">
        <f t="shared" si="19"/>
        <v>9</v>
      </c>
      <c r="J130" s="235">
        <f t="shared" si="19"/>
        <v>0</v>
      </c>
      <c r="K130" s="235">
        <f t="shared" si="19"/>
        <v>90</v>
      </c>
      <c r="L130" s="235">
        <f t="shared" si="19"/>
        <v>54</v>
      </c>
      <c r="M130" s="235">
        <f t="shared" si="19"/>
        <v>0</v>
      </c>
      <c r="N130" s="234">
        <f t="shared" si="19"/>
        <v>84</v>
      </c>
      <c r="O130" s="236">
        <f t="shared" si="19"/>
        <v>81</v>
      </c>
      <c r="P130" s="234">
        <f t="shared" si="19"/>
        <v>72</v>
      </c>
      <c r="Q130" s="236">
        <f t="shared" si="19"/>
        <v>108</v>
      </c>
      <c r="R130" s="234">
        <f t="shared" si="19"/>
        <v>63</v>
      </c>
      <c r="S130" s="236">
        <f t="shared" si="19"/>
        <v>117</v>
      </c>
      <c r="T130" s="234">
        <f t="shared" si="19"/>
        <v>72</v>
      </c>
      <c r="U130" s="236">
        <f t="shared" si="19"/>
        <v>153</v>
      </c>
      <c r="V130" s="234">
        <f t="shared" si="19"/>
        <v>81</v>
      </c>
      <c r="W130" s="236">
        <f t="shared" si="19"/>
        <v>144</v>
      </c>
      <c r="X130" s="234">
        <f t="shared" si="19"/>
        <v>27</v>
      </c>
      <c r="Y130" s="236">
        <f t="shared" si="19"/>
        <v>108</v>
      </c>
    </row>
    <row r="131" spans="1:25" ht="17.100000000000001" customHeight="1">
      <c r="A131" s="335" t="s">
        <v>183</v>
      </c>
      <c r="B131" s="336"/>
      <c r="C131" s="337"/>
      <c r="D131" s="216">
        <f t="shared" ref="D131:E133" si="20">N137+P137+R137+T137+V137+X137</f>
        <v>18</v>
      </c>
      <c r="E131" s="216">
        <f t="shared" si="20"/>
        <v>32</v>
      </c>
      <c r="F131" s="226">
        <f t="shared" ref="F131:Y131" si="21">F23+F27+F41+F55+F64+F69+F94</f>
        <v>1110</v>
      </c>
      <c r="G131" s="218">
        <f t="shared" si="21"/>
        <v>390</v>
      </c>
      <c r="H131" s="218">
        <f t="shared" si="21"/>
        <v>567</v>
      </c>
      <c r="I131" s="218">
        <f t="shared" si="21"/>
        <v>9</v>
      </c>
      <c r="J131" s="218">
        <f t="shared" si="21"/>
        <v>0</v>
      </c>
      <c r="K131" s="218">
        <f t="shared" si="21"/>
        <v>90</v>
      </c>
      <c r="L131" s="218">
        <f t="shared" si="21"/>
        <v>54</v>
      </c>
      <c r="M131" s="218">
        <f t="shared" si="21"/>
        <v>0</v>
      </c>
      <c r="N131" s="217">
        <f t="shared" si="21"/>
        <v>84</v>
      </c>
      <c r="O131" s="219">
        <f t="shared" si="21"/>
        <v>81</v>
      </c>
      <c r="P131" s="217">
        <f t="shared" si="21"/>
        <v>72</v>
      </c>
      <c r="Q131" s="219">
        <f t="shared" si="21"/>
        <v>108</v>
      </c>
      <c r="R131" s="217">
        <f t="shared" si="21"/>
        <v>63</v>
      </c>
      <c r="S131" s="219">
        <f t="shared" si="21"/>
        <v>126</v>
      </c>
      <c r="T131" s="217">
        <f t="shared" si="21"/>
        <v>63</v>
      </c>
      <c r="U131" s="219">
        <f t="shared" si="21"/>
        <v>162</v>
      </c>
      <c r="V131" s="217">
        <f t="shared" si="21"/>
        <v>81</v>
      </c>
      <c r="W131" s="219">
        <f t="shared" si="21"/>
        <v>153</v>
      </c>
      <c r="X131" s="217">
        <f t="shared" si="21"/>
        <v>27</v>
      </c>
      <c r="Y131" s="219">
        <f t="shared" si="21"/>
        <v>90</v>
      </c>
    </row>
    <row r="132" spans="1:25" ht="17.100000000000001" customHeight="1">
      <c r="A132" s="335" t="s">
        <v>184</v>
      </c>
      <c r="B132" s="336"/>
      <c r="C132" s="337"/>
      <c r="D132" s="216">
        <f t="shared" si="20"/>
        <v>18</v>
      </c>
      <c r="E132" s="216">
        <f t="shared" si="20"/>
        <v>33</v>
      </c>
      <c r="F132" s="226">
        <f t="shared" ref="F132:Y132" si="22">F23+F27+F41+F55+F64+F69+F107</f>
        <v>1110</v>
      </c>
      <c r="G132" s="218">
        <f t="shared" si="22"/>
        <v>453</v>
      </c>
      <c r="H132" s="218">
        <f t="shared" si="22"/>
        <v>504</v>
      </c>
      <c r="I132" s="218">
        <f t="shared" si="22"/>
        <v>9</v>
      </c>
      <c r="J132" s="218">
        <f t="shared" si="22"/>
        <v>0</v>
      </c>
      <c r="K132" s="218">
        <f t="shared" si="22"/>
        <v>90</v>
      </c>
      <c r="L132" s="218">
        <f t="shared" si="22"/>
        <v>54</v>
      </c>
      <c r="M132" s="218">
        <f t="shared" si="22"/>
        <v>0</v>
      </c>
      <c r="N132" s="217">
        <f t="shared" si="22"/>
        <v>84</v>
      </c>
      <c r="O132" s="219">
        <f t="shared" si="22"/>
        <v>81</v>
      </c>
      <c r="P132" s="217">
        <f t="shared" si="22"/>
        <v>72</v>
      </c>
      <c r="Q132" s="219">
        <f t="shared" si="22"/>
        <v>108</v>
      </c>
      <c r="R132" s="217">
        <f t="shared" si="22"/>
        <v>90</v>
      </c>
      <c r="S132" s="219">
        <f t="shared" si="22"/>
        <v>90</v>
      </c>
      <c r="T132" s="217">
        <f t="shared" si="22"/>
        <v>81</v>
      </c>
      <c r="U132" s="219">
        <f t="shared" si="22"/>
        <v>153</v>
      </c>
      <c r="V132" s="217">
        <f t="shared" si="22"/>
        <v>81</v>
      </c>
      <c r="W132" s="219">
        <f t="shared" si="22"/>
        <v>144</v>
      </c>
      <c r="X132" s="217">
        <f t="shared" si="22"/>
        <v>45</v>
      </c>
      <c r="Y132" s="219">
        <f t="shared" si="22"/>
        <v>81</v>
      </c>
    </row>
    <row r="133" spans="1:25" ht="17.100000000000001" customHeight="1" thickBot="1">
      <c r="A133" s="338" t="s">
        <v>185</v>
      </c>
      <c r="B133" s="339"/>
      <c r="C133" s="340"/>
      <c r="D133" s="237">
        <f t="shared" si="20"/>
        <v>18</v>
      </c>
      <c r="E133" s="237">
        <f t="shared" si="20"/>
        <v>32</v>
      </c>
      <c r="F133" s="230">
        <f t="shared" ref="F133:Y133" si="23">F23+F27+F41+F55+F64+F69+F119</f>
        <v>1110</v>
      </c>
      <c r="G133" s="238">
        <f t="shared" si="23"/>
        <v>489</v>
      </c>
      <c r="H133" s="238">
        <f t="shared" si="23"/>
        <v>468</v>
      </c>
      <c r="I133" s="238">
        <f t="shared" si="23"/>
        <v>9</v>
      </c>
      <c r="J133" s="238">
        <f t="shared" si="23"/>
        <v>0</v>
      </c>
      <c r="K133" s="238">
        <f t="shared" si="23"/>
        <v>90</v>
      </c>
      <c r="L133" s="238">
        <f t="shared" si="23"/>
        <v>54</v>
      </c>
      <c r="M133" s="238">
        <f t="shared" si="23"/>
        <v>0</v>
      </c>
      <c r="N133" s="239">
        <f t="shared" si="23"/>
        <v>84</v>
      </c>
      <c r="O133" s="240">
        <f t="shared" si="23"/>
        <v>81</v>
      </c>
      <c r="P133" s="239">
        <f t="shared" si="23"/>
        <v>72</v>
      </c>
      <c r="Q133" s="240">
        <f t="shared" si="23"/>
        <v>108</v>
      </c>
      <c r="R133" s="239">
        <f t="shared" si="23"/>
        <v>99</v>
      </c>
      <c r="S133" s="240">
        <f t="shared" si="23"/>
        <v>99</v>
      </c>
      <c r="T133" s="239">
        <f t="shared" si="23"/>
        <v>81</v>
      </c>
      <c r="U133" s="240">
        <f t="shared" si="23"/>
        <v>153</v>
      </c>
      <c r="V133" s="239">
        <f t="shared" si="23"/>
        <v>99</v>
      </c>
      <c r="W133" s="240">
        <f t="shared" si="23"/>
        <v>126</v>
      </c>
      <c r="X133" s="239">
        <f t="shared" si="23"/>
        <v>54</v>
      </c>
      <c r="Y133" s="240">
        <f t="shared" si="23"/>
        <v>54</v>
      </c>
    </row>
    <row r="134" spans="1:25" ht="17.100000000000001" customHeight="1" thickTop="1">
      <c r="A134" s="353"/>
      <c r="B134" s="353"/>
      <c r="C134" s="353"/>
      <c r="D134" s="246"/>
      <c r="E134" s="246"/>
      <c r="F134" s="247"/>
      <c r="G134" s="248"/>
      <c r="H134" s="248"/>
      <c r="I134" s="248"/>
      <c r="J134" s="248"/>
      <c r="K134" s="248"/>
      <c r="L134" s="248"/>
      <c r="M134" s="248"/>
      <c r="N134" s="328" t="s">
        <v>52</v>
      </c>
      <c r="O134" s="328"/>
      <c r="P134" s="328"/>
      <c r="Q134" s="328"/>
      <c r="R134" s="328"/>
    </row>
    <row r="135" spans="1:25" ht="17.100000000000001" customHeight="1" thickBot="1">
      <c r="C135" s="147"/>
      <c r="E135" s="205" t="s">
        <v>50</v>
      </c>
      <c r="F135" s="148">
        <f>SUM(N133:Y133)</f>
        <v>1110</v>
      </c>
      <c r="N135" s="198" t="s">
        <v>7</v>
      </c>
      <c r="O135" s="198"/>
      <c r="P135" s="198" t="s">
        <v>8</v>
      </c>
      <c r="Q135" s="198"/>
      <c r="R135" s="198" t="s">
        <v>9</v>
      </c>
      <c r="S135" s="198"/>
      <c r="T135" s="198" t="s">
        <v>10</v>
      </c>
      <c r="U135" s="198"/>
      <c r="V135" s="198" t="s">
        <v>11</v>
      </c>
      <c r="W135" s="198"/>
      <c r="X135" s="198" t="s">
        <v>12</v>
      </c>
      <c r="Y135" s="198"/>
    </row>
    <row r="136" spans="1:25" ht="17.100000000000001" customHeight="1" thickBot="1">
      <c r="E136" s="205" t="s">
        <v>51</v>
      </c>
      <c r="F136" s="148">
        <f>SUM(G133:M133)</f>
        <v>1110</v>
      </c>
      <c r="G136" s="245"/>
      <c r="H136" s="245"/>
      <c r="I136" s="245"/>
      <c r="J136" s="245"/>
      <c r="K136" s="183"/>
      <c r="L136" s="183"/>
      <c r="M136" s="183" t="s">
        <v>186</v>
      </c>
      <c r="N136" s="199">
        <f>COUNTIFS(D15:D22,1)+COUNTIFS(D25:D26,1)+COUNTIFS(D29:D40,1)+COUNTIFS(D43:D54,1)+COUNTIFS(D57:D63,1)+COUNTIFS(D66:D68,1)+COUNTIFS(D72:D80,1)+COUNTIFS(D128,1)</f>
        <v>3</v>
      </c>
      <c r="O136" s="200">
        <f>COUNTIFS(E15:E22,1)+COUNTIFS(E25:E26,1)+COUNTIFS(E29:E40,1)+COUNTIFS(E43:E54,1)+COUNTIFS(E57:E63,1)+COUNTIFS(E66:E68,1)+COUNTIFS(E72:E80,1)+COUNTIFS(E128,1)</f>
        <v>5</v>
      </c>
      <c r="P136" s="199">
        <f>COUNTIFS(D15:D22,2)+COUNTIFS(D25:D26,2)+COUNTIFS(D29:D40,2)+COUNTIFS(D43:D54,2)+COUNTIFS(D57:D63,2)+COUNTIFS(D66:D68,2)+COUNTIFS(D72:D80,2)+COUNTIFS(D128,2)</f>
        <v>3</v>
      </c>
      <c r="Q136" s="200">
        <f>COUNTIFS(E15:E22,2)+COUNTIFS(E25:E26,2)+COUNTIFS(E29:E40,2)+COUNTIFS(E43:E54,2)+COUNTIFS(E57:E63,2)+COUNTIFS(E66:E68,2)+COUNTIFS(E72:E80,2)+COUNTIFS(E128,2)</f>
        <v>4</v>
      </c>
      <c r="R136" s="199">
        <f>COUNTIFS(D14:D22,3)+COUNTIFS(D25:D26,3)+COUNTIFS(D29:D40,3)+COUNTIFS(D43:D54,3)+COUNTIFS(D57:D63,3)+COUNTIFS(D66:D68,3)+COUNTIFS(D72:D80,3)+COUNTIFS(D128,3)</f>
        <v>3</v>
      </c>
      <c r="S136" s="200">
        <f>COUNTIFS(E14:E22,3)+COUNTIFS(E25:E26,3)+COUNTIFS(E29:E40,3)+COUNTIFS(E43:E54,3)+COUNTIFS(E57:E63,3)+COUNTIFS(E66:E68,3)+COUNTIFS(E72:E80,3)+COUNTIFS(E128,3)</f>
        <v>5</v>
      </c>
      <c r="T136" s="199">
        <f>COUNTIFS(D14:D22,4)+COUNTIFS(D25:D26,4)+COUNTIFS(D29:D40,4)+COUNTIFS(D43:D54,4)+COUNTIFS(D57:D63,4)+COUNTIFS(D66:D68,4)+COUNTIFS(D72:D80,4)+COUNTIFS(D128,4)</f>
        <v>5</v>
      </c>
      <c r="U136" s="200">
        <f>COUNTIFS(E14:E22,4)+COUNTIFS(E25:E26,4)+COUNTIFS(E29:E40,4)+COUNTIFS(E43:E54,4)+COUNTIFS(E57:E63,4)+COUNTIFS(E66:E68,4)+COUNTIFS(E72:E80,4)+COUNTIFS(E128,4)</f>
        <v>5</v>
      </c>
      <c r="V136" s="199">
        <f>COUNTIFS(D14:D22,5)+COUNTIFS(D25:D26,5)+COUNTIFS(D29:D40,5)+COUNTIFS(D43:D54,5)+COUNTIFS(D57:D63,5)+COUNTIFS(D66:D68,5)+COUNTIFS(D72:D80,5)+COUNTIFS(D128,5)</f>
        <v>3</v>
      </c>
      <c r="W136" s="200">
        <f>COUNTIFS(E14:E22,5)+COUNTIFS(E25:E26,5)+COUNTIFS(E29:E40,5)+COUNTIFS(E43:E54,5)+COUNTIFS(E57:E63,5)+COUNTIFS(E66:E68,5)+COUNTIFS(E72:E80,5)+COUNTIFS(E128,5)</f>
        <v>6</v>
      </c>
      <c r="X136" s="199">
        <f>COUNTIFS(D14:D22,6)+COUNTIFS(D25:D26,6)+COUNTIFS(D29:D40,6)+COUNTIFS(D43:D54,6)+COUNTIFS(D57:D63,6)+COUNTIFS(D66:D68,6)+COUNTIFS(D72:D80,6)+COUNTIFS(D128,6)</f>
        <v>1</v>
      </c>
      <c r="Y136" s="200">
        <f>COUNTIFS(E14:E22,6)+COUNTIFS(E25:E26,6)+COUNTIFS(E29:E40,6)+COUNTIFS(E43:E54,6)+COUNTIFS(E57:E63,6)+COUNTIFS(E66:E68,6)+COUNTIFS(E72:E80,6)+COUNTIFS(E128,6)</f>
        <v>7</v>
      </c>
    </row>
    <row r="137" spans="1:25" ht="17.100000000000001" customHeight="1" thickTop="1" thickBot="1">
      <c r="F137" s="77"/>
      <c r="I137" s="183"/>
      <c r="J137" s="183"/>
      <c r="K137" s="183"/>
      <c r="L137" s="183"/>
      <c r="M137" s="183" t="s">
        <v>187</v>
      </c>
      <c r="N137" s="201">
        <f>COUNTIFS(D15:D22,1)+COUNTIFS(D25:D26,1)+COUNTIFS(D29:D40,1)+COUNTIFS(D43:D54,1)+COUNTIFS(D57:D63,1)+COUNTIFS(D66:D68,1)+COUNTIFS(D84:D93,1)+COUNTIFS(D128,1)</f>
        <v>3</v>
      </c>
      <c r="O137" s="202">
        <f>COUNTIFS(E15:E22,1)+COUNTIFS(E25:E26,1)+COUNTIFS(E29:E40,1)+COUNTIFS(E43:E54,1)+COUNTIFS(E57:E63,1)+COUNTIFS(E66:E68,1)+COUNTIFS(E72:E80,1)+COUNTIFS(E128,1)</f>
        <v>5</v>
      </c>
      <c r="P137" s="201">
        <f>COUNTIFS(D15:D22,2)+COUNTIFS(D25:D26,2)+COUNTIFS(D29:D40,2)+COUNTIFS(D43:D54,2)+COUNTIFS(D57:D63,2)+COUNTIFS(D66:D68,2)+COUNTIFS(D84:D93,2)+COUNTIFS(D128,2)</f>
        <v>3</v>
      </c>
      <c r="Q137" s="202">
        <f>COUNTIFS(E15:E23,2)+COUNTIFS(E26:E27,2)+COUNTIFS(E30:E41,2)+COUNTIFS(E44:E55,2)+COUNTIFS(E58:E64,2)+COUNTIFS(E67:E69,2)+COUNTIFS(E73:E81,2)+COUNTIFS(E129,2)</f>
        <v>3</v>
      </c>
      <c r="R137" s="201">
        <f>COUNTIFS(D14:D22,3)+COUNTIFS(D25:D26,3)+COUNTIFS(D29:D40,3)+COUNTIFS(D43:D54,3)+COUNTIFS(D57:D63,3)+COUNTIFS(D66:D68,3)+COUNTIFS(D84:D93,3)+COUNTIFS(D128,3)</f>
        <v>3</v>
      </c>
      <c r="S137" s="202">
        <f>COUNTIFS(E14:E22,3)+COUNTIFS(E25:E26,3)+COUNTIFS(E29:E40,3)+COUNTIFS(E43:E54,3)+COUNTIFS(E57:E63,3)+COUNTIFS(E66:E68,3)+COUNTIFS(E84:E93,3)+COUNTIFS(E128,3)</f>
        <v>6</v>
      </c>
      <c r="T137" s="201">
        <f>COUNTIFS(D14:D22,4)+COUNTIFS(D25:D26,4)+COUNTIFS(D29:D40,4)+COUNTIFS(D43:D54,4)+COUNTIFS(D57:D63,4)+COUNTIFS(D66:D68,4)+COUNTIFS(D84:D93,4)+COUNTIFS(D128,4)</f>
        <v>5</v>
      </c>
      <c r="U137" s="202">
        <f>COUNTIFS(E14:E22,4)+COUNTIFS(E25:E26,4)+COUNTIFS(E29:E40,4)+COUNTIFS(E43:E54,4)+COUNTIFS(E57:E63,4)+COUNTIFS(E66:E68,4)+COUNTIFS(E84:E93,4)+COUNTIFS(E128,4)</f>
        <v>5</v>
      </c>
      <c r="V137" s="201">
        <f>COUNTIFS(D14:D22,5)+COUNTIFS(D25:D26,5)+COUNTIFS(D29:D40,5)+COUNTIFS(D43:D54,5)+COUNTIFS(D57:D63,5)+COUNTIFS(D66:D68,5)+COUNTIFS(D84:D93,5)+COUNTIFS(D128,5)</f>
        <v>3</v>
      </c>
      <c r="W137" s="202">
        <f>COUNTIFS(E14:E22,5)+COUNTIFS(E25:E26,5)+COUNTIFS(E29:E40,5)+COUNTIFS(E43:E54,5)+COUNTIFS(E57:E63,5)+COUNTIFS(E66:E68,5)+COUNTIFS(E84:E93,5)+COUNTIFS(E128,5)</f>
        <v>7</v>
      </c>
      <c r="X137" s="201">
        <f>COUNTIFS(D14:D22,6)+COUNTIFS(D25:D26,6)+COUNTIFS(D29:D40,6)+COUNTIFS(D43:D54,6)+COUNTIFS(D57:D63,6)+COUNTIFS(D66:D68,6)+COUNTIFS(D84:D93,6)+COUNTIFS(D128,6)</f>
        <v>1</v>
      </c>
      <c r="Y137" s="202">
        <f>COUNTIFS(E14:E22,6)+COUNTIFS(E25:E26,6)+COUNTIFS(E29:E40,6)+COUNTIFS(E43:E54,6)+COUNTIFS(E57:E63,6)+COUNTIFS(E66:E68,6)+COUNTIFS(E84:E93,6)+COUNTIFS(E128,6)</f>
        <v>6</v>
      </c>
    </row>
    <row r="138" spans="1:25" ht="17.100000000000001" customHeight="1" thickTop="1" thickBot="1">
      <c r="A138" s="2" t="s">
        <v>257</v>
      </c>
      <c r="F138" s="77"/>
      <c r="I138" s="146"/>
      <c r="J138" s="146"/>
      <c r="K138" s="146"/>
      <c r="L138" s="146"/>
      <c r="M138" s="183" t="s">
        <v>188</v>
      </c>
      <c r="N138" s="201">
        <f>COUNTIFS(D15:D22,1)+COUNTIFS(D25:D26,1)+COUNTIFS(D29:D40,1)+COUNTIFS(D43:D54,1)+COUNTIFS(D57:D63,1)+COUNTIFS(D66:D68,1)+COUNTIFS(D97:D106,1)+COUNTIFS(D128,1)</f>
        <v>3</v>
      </c>
      <c r="O138" s="202">
        <f>COUNTIFS(E15:E22,1)+COUNTIFS(E25:E26,1)+COUNTIFS(E29:E40,1)+COUNTIFS(E43:E54,1)+COUNTIFS(E57:E63,1)+COUNTIFS(E66:E68,1)+COUNTIFS(E97:E106,1)+COUNTIFS(E128,1)</f>
        <v>5</v>
      </c>
      <c r="P138" s="201">
        <f>COUNTIFS(D15:D22,2)+COUNTIFS(D25:D26,2)+COUNTIFS(D29:D40,2)+COUNTIFS(D43:D54,2)+COUNTIFS(D57:D63,2)+COUNTIFS(D66:D68,2)+COUNTIFS(D84:D93,2)+COUNTIFS(D128,2)</f>
        <v>3</v>
      </c>
      <c r="Q138" s="202">
        <f>COUNTIFS(E14:E22,2)+COUNTIFS(E25:E26,2)+COUNTIFS(E29:E40,2)+COUNTIFS(E43:E54,2)+COUNTIFS(E57:E63,2)+COUNTIFS(E66:E68,2)+COUNTIFS(E97:E106,2)+COUNTIFS(E128,2)</f>
        <v>4</v>
      </c>
      <c r="R138" s="201">
        <f>COUNTIFS(D14:D22,3)+COUNTIFS(D25:D26,3)+COUNTIFS(D29:D40,3)+COUNTIFS(D43:D54,3)+COUNTIFS(D57:D63,3)+COUNTIFS(D66:D68,3)+COUNTIFS(D97:D106,3)+COUNTIFS(D128,3)</f>
        <v>3</v>
      </c>
      <c r="S138" s="202">
        <f>COUNTIFS(E14:E22,3)+COUNTIFS(E25:E26,3)+COUNTIFS(E29:E40,3)+COUNTIFS(E43:E54,3)+COUNTIFS(E57:E63,3)+COUNTIFS(E66:E68,3)+COUNTIFS(E97:E106,3)+COUNTIFS(E128,3)</f>
        <v>6</v>
      </c>
      <c r="T138" s="201">
        <f>COUNTIFS(D14:D22,4)+COUNTIFS(D25:D26,4)+COUNTIFS(D29:D40,4)+COUNTIFS(D43:D54,4)+COUNTIFS(D57:D63,4)+COUNTIFS(D66:D68,4)+COUNTIFS(D97:D106,4)+COUNTIFS(D128,4)</f>
        <v>5</v>
      </c>
      <c r="U138" s="202">
        <f>COUNTIFS(E14:E22,4)+COUNTIFS(E25:E26,4)+COUNTIFS(E29:E40,4)+COUNTIFS(E43:E54,4)+COUNTIFS(E57:E63,4)+COUNTIFS(E66:E68,4)+COUNTIFS(E97:E106,4)+COUNTIFS(E128,4)</f>
        <v>5</v>
      </c>
      <c r="V138" s="201">
        <f>COUNTIFS(D14:D22,5)+COUNTIFS(D25:D26,5)+COUNTIFS(D29:D40,5)+COUNTIFS(D43:D54,5)+COUNTIFS(D57:D63,5)+COUNTIFS(D66:D68,5)+COUNTIFS(D97:D106,5)+COUNTIFS(D128,5)</f>
        <v>3</v>
      </c>
      <c r="W138" s="202">
        <f>COUNTIFS(E14:E22,5)+COUNTIFS(E25:E26,5)+COUNTIFS(E29:E40,5)+COUNTIFS(E43:E54,5)+COUNTIFS(E57:E63,5)+COUNTIFS(E66:E68,5)+COUNTIFS(E97:E106,5)+COUNTIFS(E128,5)</f>
        <v>6</v>
      </c>
      <c r="X138" s="201">
        <f>COUNTIFS(D14:D22,6)+COUNTIFS(D25:D26,6)+COUNTIFS(D29:D40,6)+COUNTIFS(D43:D54,6)+COUNTIFS(D57:D63,6)+COUNTIFS(D66:D68,6)+COUNTIFS(D97:D106,6)+COUNTIFS(D128,6)</f>
        <v>1</v>
      </c>
      <c r="Y138" s="202">
        <f>COUNTIFS(E14:E22,6)+COUNTIFS(E25:E26,6)+COUNTIFS(E29:E40,6)+COUNTIFS(E43:E54,6)+COUNTIFS(E57:E63,6)+COUNTIFS(E66:E68,6)+COUNTIFS(E97:E106,6)+COUNTIFS(E128,6)</f>
        <v>7</v>
      </c>
    </row>
    <row r="139" spans="1:25" ht="17.100000000000001" customHeight="1" thickTop="1" thickBot="1">
      <c r="F139" s="77"/>
      <c r="M139" s="184" t="s">
        <v>189</v>
      </c>
      <c r="N139" s="203">
        <f>COUNTIFS(D15:D22,1)+COUNTIFS(D25:D26,1)+COUNTIFS(D29:D40,1)+COUNTIFS(D43:D54,1)+COUNTIFS(D57:D63,1)+COUNTIFS(D66:D68,1)+COUNTIFS(D110:D118,1)+COUNTIFS(D128,1)</f>
        <v>3</v>
      </c>
      <c r="O139" s="204">
        <f>COUNTIFS(E15:E22,1)+COUNTIFS(E25:E26,1)+COUNTIFS(E29:E40,1)+COUNTIFS(E43:E54,1)+COUNTIFS(E57:E63,1)+COUNTIFS(E66:E68,1)+COUNTIFS(E110:E118,1)+COUNTIFS(E128,1)</f>
        <v>5</v>
      </c>
      <c r="P139" s="203">
        <f>COUNTIFS(D15:D22,2)+COUNTIFS(D25:D26,2)+COUNTIFS(D29:D40,2)+COUNTIFS(D42:D54,2)+COUNTIFS(D57:D63,2)+COUNTIFS(D66:D68,2)+COUNTIFS(D110:D118,2)+COUNTIFS(D128,2)</f>
        <v>3</v>
      </c>
      <c r="Q139" s="204">
        <f>COUNTIFS(E14:E22,2)+COUNTIFS(E25:E26,2)+COUNTIFS(E29:E40,2)+COUNTIFS(E42:E54,2)+COUNTIFS(E57:E63,2)+COUNTIFS(E66:E68,2)+COUNTIFS(E110:E118,2)+COUNTIFS(E128,2)</f>
        <v>4</v>
      </c>
      <c r="R139" s="203">
        <f>COUNTIFS(D14:D22,3)+COUNTIFS(D25:D26,3)+COUNTIFS(D29:D40,3)+COUNTIFS(D43:D54,3)+COUNTIFS(D57:D63,3)+COUNTIFS(D66:D68,3)+COUNTIFS(D110:D118,3)+COUNTIFS(D128,3)</f>
        <v>3</v>
      </c>
      <c r="S139" s="204">
        <f>COUNTIFS(E14:E22,3)+COUNTIFS(E25:E26,3)+COUNTIFS(E29:E40,3)+COUNTIFS(E43:E54,3)+COUNTIFS(E57:E63,3)+COUNTIFS(E66:E68,3)+COUNTIFS(E110:E118,3)+COUNTIFS(E128,3)</f>
        <v>6</v>
      </c>
      <c r="T139" s="203">
        <f>COUNTIFS(D14:D22,4)+COUNTIFS(D25:D26,4)+COUNTIFS(D29:D40,4)+COUNTIFS(D43:D54,4)+COUNTIFS(D57:D63,4)+COUNTIFS(D66:D68,4)+COUNTIFS(D110:D118,4)+COUNTIFS(D128,4)</f>
        <v>5</v>
      </c>
      <c r="U139" s="204">
        <f>COUNTIFS(E14:E22,4)+COUNTIFS(E25:E26,4)+COUNTIFS(E29:E40,4)+COUNTIFS(E43:E54,4)+COUNTIFS(E57:E63,4)+COUNTIFS(E66:E68,4)+COUNTIFS(E110:E118,4)+COUNTIFS(E128,4)</f>
        <v>5</v>
      </c>
      <c r="V139" s="203">
        <f>COUNTIFS(D14:D22,5)+COUNTIFS(D25:D26,5)+COUNTIFS(D29:D40,5)+COUNTIFS(D43:D54,5)+COUNTIFS(D57:D63,5)+COUNTIFS(D66:D68,5)+COUNTIFS(D110:D118,5)+COUNTIFS(D128,5)</f>
        <v>3</v>
      </c>
      <c r="W139" s="204">
        <f>COUNTIFS(E14:E22,5)+COUNTIFS(E25:E26,5)+COUNTIFS(E29:E40,5)+COUNTIFS(E43:E54,5)+COUNTIFS(E57:E63,5)+COUNTIFS(E66:E68,5)+COUNTIFS(E110:E118,5)+COUNTIFS(E128,5)</f>
        <v>6</v>
      </c>
      <c r="X139" s="203">
        <f>COUNTIFS(D14:D22,6)+COUNTIFS(D25:D26,6)+COUNTIFS(D29:D40,6)+COUNTIFS(D43:D54,6)+COUNTIFS(D57:D63,6)+COUNTIFS(D66:D68,6)+COUNTIFS(D110:D118,6)+COUNTIFS(D128,6)</f>
        <v>1</v>
      </c>
      <c r="Y139" s="204">
        <f>COUNTIFS(E14:E22,6)+COUNTIFS(E25:E26,6)+COUNTIFS(E29:E40,6)+COUNTIFS(E43:E54,6)+COUNTIFS(E57:E63,6)+COUNTIFS(E66:E68,6)+COUNTIFS(E110:E118,6)+COUNTIFS(E128,6)</f>
        <v>6</v>
      </c>
    </row>
    <row r="140" spans="1:25" ht="17.100000000000001" customHeight="1">
      <c r="F140" s="77"/>
    </row>
    <row r="141" spans="1:25" ht="17.100000000000001" customHeight="1">
      <c r="F141" s="77"/>
    </row>
    <row r="142" spans="1:25" ht="17.100000000000001" customHeight="1">
      <c r="F142" s="77"/>
    </row>
    <row r="143" spans="1:25" ht="17.100000000000001" customHeight="1">
      <c r="F143" s="77"/>
    </row>
    <row r="144" spans="1:25" ht="17.100000000000001" customHeight="1">
      <c r="F144" s="77"/>
    </row>
    <row r="145" spans="6:19" ht="17.100000000000001" customHeight="1">
      <c r="F145" s="77"/>
    </row>
    <row r="146" spans="6:19" ht="17.100000000000001" customHeight="1">
      <c r="F146" s="77"/>
    </row>
    <row r="147" spans="6:19" ht="17.100000000000001" customHeight="1">
      <c r="F147" s="77"/>
    </row>
    <row r="148" spans="6:19" ht="17.100000000000001" customHeight="1">
      <c r="F148" s="77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198"/>
      <c r="S148" s="198"/>
    </row>
    <row r="149" spans="6:19" ht="17.100000000000001" customHeight="1">
      <c r="F149" s="77"/>
    </row>
    <row r="150" spans="6:19" ht="17.100000000000001" customHeight="1">
      <c r="F150" s="77"/>
    </row>
    <row r="151" spans="6:19" ht="17.100000000000001" customHeight="1">
      <c r="F151" s="77"/>
    </row>
    <row r="152" spans="6:19" ht="17.100000000000001" customHeight="1">
      <c r="F152" s="77"/>
    </row>
    <row r="153" spans="6:19" ht="17.100000000000001" customHeight="1">
      <c r="F153" s="77"/>
    </row>
    <row r="154" spans="6:19" ht="17.100000000000001" customHeight="1">
      <c r="F154" s="77"/>
    </row>
    <row r="155" spans="6:19" ht="17.100000000000001" customHeight="1">
      <c r="F155" s="77"/>
    </row>
    <row r="156" spans="6:19" ht="17.100000000000001" customHeight="1">
      <c r="F156" s="77"/>
    </row>
    <row r="157" spans="6:19" ht="17.100000000000001" customHeight="1">
      <c r="F157" s="77"/>
    </row>
    <row r="158" spans="6:19" ht="17.100000000000001" customHeight="1">
      <c r="F158" s="77"/>
    </row>
    <row r="159" spans="6:19" ht="17.100000000000001" customHeight="1">
      <c r="F159" s="77"/>
    </row>
    <row r="160" spans="6:19" ht="17.100000000000001" customHeight="1">
      <c r="F160" s="77"/>
    </row>
    <row r="161" spans="6:6" ht="17.100000000000001" customHeight="1">
      <c r="F161" s="77"/>
    </row>
    <row r="162" spans="6:6" ht="17.100000000000001" customHeight="1">
      <c r="F162" s="77"/>
    </row>
    <row r="163" spans="6:6" ht="17.100000000000001" customHeight="1">
      <c r="F163" s="77"/>
    </row>
    <row r="164" spans="6:6" ht="17.100000000000001" customHeight="1">
      <c r="F164" s="77"/>
    </row>
    <row r="165" spans="6:6" ht="17.100000000000001" customHeight="1">
      <c r="F165" s="77"/>
    </row>
    <row r="166" spans="6:6" ht="17.100000000000001" customHeight="1">
      <c r="F166" s="77"/>
    </row>
    <row r="167" spans="6:6" ht="17.100000000000001" customHeight="1">
      <c r="F167" s="77"/>
    </row>
    <row r="168" spans="6:6" ht="17.100000000000001" customHeight="1">
      <c r="F168" s="77"/>
    </row>
    <row r="169" spans="6:6" ht="17.100000000000001" customHeight="1">
      <c r="F169" s="77"/>
    </row>
    <row r="170" spans="6:6" ht="17.100000000000001" customHeight="1">
      <c r="F170" s="77"/>
    </row>
    <row r="171" spans="6:6" ht="17.100000000000001" customHeight="1">
      <c r="F171" s="77"/>
    </row>
    <row r="172" spans="6:6" ht="17.100000000000001" customHeight="1">
      <c r="F172" s="77"/>
    </row>
    <row r="173" spans="6:6" ht="17.100000000000001" customHeight="1">
      <c r="F173" s="77"/>
    </row>
    <row r="174" spans="6:6" ht="17.100000000000001" customHeight="1">
      <c r="F174" s="77"/>
    </row>
    <row r="175" spans="6:6">
      <c r="F175" s="77"/>
    </row>
    <row r="176" spans="6:6">
      <c r="F176" s="77"/>
    </row>
    <row r="177" spans="6:6">
      <c r="F177" s="77"/>
    </row>
    <row r="178" spans="6:6">
      <c r="F178" s="77"/>
    </row>
    <row r="179" spans="6:6">
      <c r="F179" s="77"/>
    </row>
    <row r="180" spans="6:6">
      <c r="F180" s="77"/>
    </row>
    <row r="181" spans="6:6">
      <c r="F181" s="77"/>
    </row>
    <row r="182" spans="6:6">
      <c r="F182" s="77"/>
    </row>
    <row r="183" spans="6:6">
      <c r="F183" s="77"/>
    </row>
    <row r="184" spans="6:6">
      <c r="F184" s="77"/>
    </row>
    <row r="185" spans="6:6">
      <c r="F185" s="77"/>
    </row>
    <row r="186" spans="6:6">
      <c r="F186" s="77"/>
    </row>
    <row r="187" spans="6:6">
      <c r="F187" s="77"/>
    </row>
    <row r="188" spans="6:6">
      <c r="F188" s="77"/>
    </row>
    <row r="189" spans="6:6">
      <c r="F189" s="77"/>
    </row>
    <row r="190" spans="6:6">
      <c r="F190" s="77"/>
    </row>
    <row r="191" spans="6:6">
      <c r="F191" s="77"/>
    </row>
    <row r="192" spans="6:6">
      <c r="F192" s="77"/>
    </row>
    <row r="193" spans="6:6">
      <c r="F193" s="77"/>
    </row>
    <row r="194" spans="6:6">
      <c r="F194" s="77"/>
    </row>
    <row r="195" spans="6:6">
      <c r="F195" s="77"/>
    </row>
    <row r="196" spans="6:6">
      <c r="F196" s="77"/>
    </row>
    <row r="197" spans="6:6">
      <c r="F197" s="77"/>
    </row>
    <row r="198" spans="6:6">
      <c r="F198" s="77"/>
    </row>
    <row r="199" spans="6:6">
      <c r="F199" s="77"/>
    </row>
    <row r="200" spans="6:6">
      <c r="F200" s="77"/>
    </row>
    <row r="201" spans="6:6">
      <c r="F201" s="77"/>
    </row>
    <row r="202" spans="6:6">
      <c r="F202" s="77"/>
    </row>
    <row r="203" spans="6:6">
      <c r="F203" s="77"/>
    </row>
    <row r="204" spans="6:6">
      <c r="F204" s="77"/>
    </row>
    <row r="205" spans="6:6">
      <c r="F205" s="77"/>
    </row>
    <row r="206" spans="6:6">
      <c r="F206" s="77"/>
    </row>
    <row r="207" spans="6:6">
      <c r="F207" s="77"/>
    </row>
    <row r="208" spans="6:6">
      <c r="F208" s="77"/>
    </row>
    <row r="209" spans="6:6">
      <c r="F209" s="77"/>
    </row>
    <row r="210" spans="6:6">
      <c r="F210" s="77"/>
    </row>
    <row r="211" spans="6:6">
      <c r="F211" s="77"/>
    </row>
    <row r="212" spans="6:6">
      <c r="F212" s="77"/>
    </row>
    <row r="213" spans="6:6">
      <c r="F213" s="77"/>
    </row>
    <row r="214" spans="6:6">
      <c r="F214" s="77"/>
    </row>
    <row r="215" spans="6:6">
      <c r="F215" s="77"/>
    </row>
    <row r="216" spans="6:6">
      <c r="F216" s="77"/>
    </row>
    <row r="217" spans="6:6">
      <c r="F217" s="77"/>
    </row>
    <row r="218" spans="6:6">
      <c r="F218" s="77"/>
    </row>
    <row r="219" spans="6:6">
      <c r="F219" s="77"/>
    </row>
    <row r="220" spans="6:6">
      <c r="F220" s="77"/>
    </row>
    <row r="221" spans="6:6">
      <c r="F221" s="77"/>
    </row>
    <row r="222" spans="6:6">
      <c r="F222" s="77"/>
    </row>
    <row r="223" spans="6:6">
      <c r="F223" s="77"/>
    </row>
    <row r="224" spans="6:6">
      <c r="F224" s="77"/>
    </row>
    <row r="225" spans="6:6">
      <c r="F225" s="77"/>
    </row>
    <row r="226" spans="6:6">
      <c r="F226" s="77"/>
    </row>
    <row r="227" spans="6:6">
      <c r="F227" s="77"/>
    </row>
    <row r="228" spans="6:6">
      <c r="F228" s="77"/>
    </row>
    <row r="229" spans="6:6">
      <c r="F229" s="77"/>
    </row>
    <row r="230" spans="6:6">
      <c r="F230" s="77"/>
    </row>
    <row r="231" spans="6:6">
      <c r="F231" s="77"/>
    </row>
    <row r="232" spans="6:6">
      <c r="F232" s="77"/>
    </row>
    <row r="233" spans="6:6">
      <c r="F233" s="77"/>
    </row>
    <row r="234" spans="6:6">
      <c r="F234" s="77"/>
    </row>
    <row r="235" spans="6:6">
      <c r="F235" s="77"/>
    </row>
    <row r="236" spans="6:6">
      <c r="F236" s="77"/>
    </row>
    <row r="237" spans="6:6">
      <c r="F237" s="77"/>
    </row>
    <row r="238" spans="6:6">
      <c r="F238" s="77"/>
    </row>
    <row r="239" spans="6:6">
      <c r="F239" s="77"/>
    </row>
    <row r="240" spans="6:6">
      <c r="F240" s="77"/>
    </row>
    <row r="241" spans="6:6">
      <c r="F241" s="77"/>
    </row>
    <row r="242" spans="6:6">
      <c r="F242" s="77"/>
    </row>
    <row r="243" spans="6:6">
      <c r="F243" s="77"/>
    </row>
    <row r="244" spans="6:6">
      <c r="F244" s="77"/>
    </row>
    <row r="245" spans="6:6">
      <c r="F245" s="77"/>
    </row>
    <row r="246" spans="6:6">
      <c r="F246" s="77"/>
    </row>
    <row r="247" spans="6:6">
      <c r="F247" s="77"/>
    </row>
    <row r="248" spans="6:6">
      <c r="F248" s="77"/>
    </row>
    <row r="249" spans="6:6">
      <c r="F249" s="77"/>
    </row>
    <row r="250" spans="6:6">
      <c r="F250" s="77"/>
    </row>
    <row r="251" spans="6:6">
      <c r="F251" s="77"/>
    </row>
    <row r="252" spans="6:6">
      <c r="F252" s="77"/>
    </row>
    <row r="253" spans="6:6">
      <c r="F253" s="77"/>
    </row>
    <row r="254" spans="6:6">
      <c r="F254" s="77"/>
    </row>
    <row r="255" spans="6:6">
      <c r="F255" s="77"/>
    </row>
    <row r="256" spans="6:6">
      <c r="F256" s="77"/>
    </row>
    <row r="257" spans="6:6">
      <c r="F257" s="77"/>
    </row>
    <row r="258" spans="6:6">
      <c r="F258" s="77"/>
    </row>
    <row r="259" spans="6:6">
      <c r="F259" s="77"/>
    </row>
    <row r="260" spans="6:6">
      <c r="F260" s="77"/>
    </row>
    <row r="261" spans="6:6">
      <c r="F261" s="77"/>
    </row>
    <row r="262" spans="6:6">
      <c r="F262" s="77"/>
    </row>
    <row r="263" spans="6:6">
      <c r="F263" s="77"/>
    </row>
    <row r="264" spans="6:6">
      <c r="F264" s="77"/>
    </row>
    <row r="265" spans="6:6">
      <c r="F265" s="77"/>
    </row>
    <row r="266" spans="6:6">
      <c r="F266" s="77"/>
    </row>
    <row r="267" spans="6:6">
      <c r="F267" s="77"/>
    </row>
    <row r="268" spans="6:6">
      <c r="F268" s="77"/>
    </row>
    <row r="269" spans="6:6">
      <c r="F269" s="77"/>
    </row>
    <row r="270" spans="6:6">
      <c r="F270" s="77"/>
    </row>
    <row r="271" spans="6:6">
      <c r="F271" s="77"/>
    </row>
    <row r="272" spans="6:6">
      <c r="F272" s="77"/>
    </row>
  </sheetData>
  <mergeCells count="47">
    <mergeCell ref="A130:C130"/>
    <mergeCell ref="A131:C131"/>
    <mergeCell ref="A132:C132"/>
    <mergeCell ref="A133:C133"/>
    <mergeCell ref="N134:R134"/>
    <mergeCell ref="A134:C134"/>
    <mergeCell ref="A64:E64"/>
    <mergeCell ref="A69:E69"/>
    <mergeCell ref="A81:E81"/>
    <mergeCell ref="A65:Y65"/>
    <mergeCell ref="A127:Y127"/>
    <mergeCell ref="A126:B126"/>
    <mergeCell ref="A70:Y70"/>
    <mergeCell ref="A71:Y71"/>
    <mergeCell ref="A82:Y82"/>
    <mergeCell ref="A83:Y83"/>
    <mergeCell ref="A95:Y95"/>
    <mergeCell ref="A96:Y96"/>
    <mergeCell ref="A108:Y108"/>
    <mergeCell ref="A109:Y109"/>
    <mergeCell ref="A120:Y120"/>
    <mergeCell ref="A94:E94"/>
    <mergeCell ref="A107:E107"/>
    <mergeCell ref="A119:E119"/>
    <mergeCell ref="A7:Y7"/>
    <mergeCell ref="A8:Y8"/>
    <mergeCell ref="A9:Y9"/>
    <mergeCell ref="F10:M11"/>
    <mergeCell ref="N10:Q10"/>
    <mergeCell ref="R10:U10"/>
    <mergeCell ref="V10:Y10"/>
    <mergeCell ref="X11:Y11"/>
    <mergeCell ref="A14:Y14"/>
    <mergeCell ref="A24:Y24"/>
    <mergeCell ref="A28:Y28"/>
    <mergeCell ref="A42:Y42"/>
    <mergeCell ref="A56:Y56"/>
    <mergeCell ref="A23:E23"/>
    <mergeCell ref="A27:E27"/>
    <mergeCell ref="A41:E41"/>
    <mergeCell ref="A55:E55"/>
    <mergeCell ref="A6:Y6"/>
    <mergeCell ref="R1:Y1"/>
    <mergeCell ref="A2:Y2"/>
    <mergeCell ref="A3:Y3"/>
    <mergeCell ref="A4:Y4"/>
    <mergeCell ref="A5:Y5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ignoredErrors>
    <ignoredError sqref="F20:F22 F29:F40 F43:F55 R136:Y139 Q137:Q139" formulaRange="1"/>
    <ignoredError sqref="E97:E106 A6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arz xmlns="13fb9f7f-4d1e-4689-871c-6e339d347f9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177B4140E18642AB3C1357AFD3F330" ma:contentTypeVersion="3" ma:contentTypeDescription="Utwórz nowy dokument." ma:contentTypeScope="" ma:versionID="41d5e788d2b58e5b68da6f246e63b1d3">
  <xsd:schema xmlns:xsd="http://www.w3.org/2001/XMLSchema" xmlns:xs="http://www.w3.org/2001/XMLSchema" xmlns:p="http://schemas.microsoft.com/office/2006/metadata/properties" xmlns:ns2="13fb9f7f-4d1e-4689-871c-6e339d347f9d" targetNamespace="http://schemas.microsoft.com/office/2006/metadata/properties" ma:root="true" ma:fieldsID="45ba46841254ab8160ce3d1599e2dc24" ns2:_="">
    <xsd:import namespace="13fb9f7f-4d1e-4689-871c-6e339d347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omentar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9f7f-4d1e-4689-871c-6e339d347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arz" ma:index="10" nillable="true" ma:displayName="Komentarz" ma:format="Dropdown" ma:internalName="Komentar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563EC-B22B-4865-B4B9-31D3D9E936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D05C7-CC49-4EBA-B7E2-A2BB815D94FB}">
  <ds:schemaRefs>
    <ds:schemaRef ds:uri="http://schemas.microsoft.com/office/2006/metadata/properties"/>
    <ds:schemaRef ds:uri="http://schemas.microsoft.com/office/infopath/2007/PartnerControls"/>
    <ds:schemaRef ds:uri="13fb9f7f-4d1e-4689-871c-6e339d347f9d"/>
  </ds:schemaRefs>
</ds:datastoreItem>
</file>

<file path=customXml/itemProps3.xml><?xml version="1.0" encoding="utf-8"?>
<ds:datastoreItem xmlns:ds="http://schemas.openxmlformats.org/officeDocument/2006/customXml" ds:itemID="{C2986B65-85C3-4CC4-876D-62F10E861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9f7f-4d1e-4689-871c-6e339d347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program_wzór</vt:lpstr>
      <vt:lpstr>projekt program</vt:lpstr>
      <vt:lpstr>ES1</vt:lpstr>
      <vt:lpstr>EN1</vt:lpstr>
      <vt:lpstr>'EN1'!Obszar_wydruku</vt:lpstr>
      <vt:lpstr>'ES1'!Obszar_wydruku</vt:lpstr>
      <vt:lpstr>program_wzór!Obszar_wydruku</vt:lpstr>
      <vt:lpstr>'projekt program'!Obszar_wydruku</vt:lpstr>
      <vt:lpstr>program_wzór!Tytuły_wydruku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Jolanta Wiszniewska</cp:lastModifiedBy>
  <cp:revision/>
  <cp:lastPrinted>2022-11-21T16:52:17Z</cp:lastPrinted>
  <dcterms:created xsi:type="dcterms:W3CDTF">1998-05-26T18:21:06Z</dcterms:created>
  <dcterms:modified xsi:type="dcterms:W3CDTF">2023-01-16T13:40:13Z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0x010100AC177B4140E18642AB3C1357AFD3F330</vt:lpwstr>
  </property>
</Properties>
</file>