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baa621924141c95/Dokumenty/0_0_A_Dziekan/Programy studiów/Ekonomia_2023_2024/II stopien/"/>
    </mc:Choice>
  </mc:AlternateContent>
  <xr:revisionPtr revIDLastSave="0" documentId="13_ncr:4000b_{1A27AA0B-EAF8-4FF0-B24F-EB64027FA82D}" xr6:coauthVersionLast="47" xr6:coauthVersionMax="47" xr10:uidLastSave="{00000000-0000-0000-0000-000000000000}"/>
  <bookViews>
    <workbookView xWindow="-120" yWindow="-120" windowWidth="24240" windowHeight="13020" tabRatio="325" firstSheet="1" activeTab="2"/>
  </bookViews>
  <sheets>
    <sheet name="program_wzór" sheetId="1" state="hidden" r:id="rId1"/>
    <sheet name="ES2" sheetId="2" r:id="rId2"/>
    <sheet name="EN2" sheetId="4" r:id="rId3"/>
    <sheet name="projekt harmonogram" sheetId="3" state="hidden" r:id="rId4"/>
  </sheets>
  <definedNames>
    <definedName name="_xlnm.Print_Area" localSheetId="2">'EN2'!$A$1:$J$95</definedName>
    <definedName name="_xlnm.Print_Area" localSheetId="1">'ES2'!$A$1:$J$95</definedName>
    <definedName name="_xlnm.Print_Area" localSheetId="0">program_wzór!$A$1:$AE$110</definedName>
    <definedName name="_xlnm.Print_Area" localSheetId="3">'projekt harmonogram'!$A$1:$Y$104</definedName>
    <definedName name="_xlnm.Print_Titles" localSheetId="0">program_wzór!$3:$6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2" l="1"/>
  <c r="E82" i="2"/>
  <c r="D70" i="4"/>
  <c r="E41" i="4"/>
  <c r="G41" i="4"/>
  <c r="H41" i="4"/>
  <c r="J41" i="4"/>
  <c r="J83" i="4"/>
  <c r="D41" i="4"/>
  <c r="J79" i="4"/>
  <c r="H79" i="4"/>
  <c r="G79" i="4"/>
  <c r="E79" i="4"/>
  <c r="D79" i="4"/>
  <c r="I78" i="4"/>
  <c r="F78" i="4"/>
  <c r="I77" i="4"/>
  <c r="F77" i="4"/>
  <c r="I76" i="4"/>
  <c r="F76" i="4"/>
  <c r="I75" i="4"/>
  <c r="F75" i="4"/>
  <c r="I74" i="4"/>
  <c r="F74" i="4"/>
  <c r="I73" i="4"/>
  <c r="I79" i="4"/>
  <c r="F73" i="4"/>
  <c r="F79" i="4"/>
  <c r="J70" i="4"/>
  <c r="H70" i="4"/>
  <c r="G70" i="4"/>
  <c r="E70" i="4"/>
  <c r="I69" i="4"/>
  <c r="F69" i="4"/>
  <c r="I68" i="4"/>
  <c r="F68" i="4"/>
  <c r="I67" i="4"/>
  <c r="F67" i="4"/>
  <c r="I66" i="4"/>
  <c r="F66" i="4"/>
  <c r="I65" i="4"/>
  <c r="I70" i="4"/>
  <c r="F65" i="4"/>
  <c r="F70" i="4"/>
  <c r="J62" i="4"/>
  <c r="H62" i="4"/>
  <c r="G62" i="4"/>
  <c r="E62" i="4"/>
  <c r="D62" i="4"/>
  <c r="I61" i="4"/>
  <c r="F61" i="4"/>
  <c r="I60" i="4"/>
  <c r="F60" i="4"/>
  <c r="F59" i="4"/>
  <c r="I58" i="4"/>
  <c r="I62" i="4"/>
  <c r="F58" i="4"/>
  <c r="I57" i="4"/>
  <c r="F57" i="4"/>
  <c r="F62" i="4"/>
  <c r="J54" i="4"/>
  <c r="H54" i="4"/>
  <c r="G54" i="4"/>
  <c r="E54" i="4"/>
  <c r="D54" i="4"/>
  <c r="I53" i="4"/>
  <c r="F53" i="4"/>
  <c r="I52" i="4"/>
  <c r="F52" i="4"/>
  <c r="I51" i="4"/>
  <c r="F51" i="4"/>
  <c r="I50" i="4"/>
  <c r="F50" i="4"/>
  <c r="I49" i="4"/>
  <c r="F49" i="4"/>
  <c r="J46" i="4"/>
  <c r="I46" i="4"/>
  <c r="H46" i="4"/>
  <c r="G46" i="4"/>
  <c r="E46" i="4"/>
  <c r="E83" i="4" s="1"/>
  <c r="D46" i="4"/>
  <c r="F45" i="4"/>
  <c r="F44" i="4"/>
  <c r="F46" i="4"/>
  <c r="F84" i="4" s="1"/>
  <c r="F43" i="4"/>
  <c r="F40" i="4"/>
  <c r="I38" i="4"/>
  <c r="F38" i="4"/>
  <c r="I36" i="4"/>
  <c r="F36" i="4"/>
  <c r="I34" i="4"/>
  <c r="I41" i="4"/>
  <c r="F34" i="4"/>
  <c r="F41" i="4"/>
  <c r="J32" i="4"/>
  <c r="H32" i="4"/>
  <c r="G32" i="4"/>
  <c r="F32" i="4"/>
  <c r="E32" i="4"/>
  <c r="D32" i="4"/>
  <c r="I31" i="4"/>
  <c r="I30" i="4"/>
  <c r="I32" i="4" s="1"/>
  <c r="I29" i="4"/>
  <c r="I28" i="4"/>
  <c r="J26" i="4"/>
  <c r="H26" i="4"/>
  <c r="G26" i="4"/>
  <c r="F26" i="4"/>
  <c r="E26" i="4"/>
  <c r="D26" i="4"/>
  <c r="D82" i="4"/>
  <c r="I25" i="4"/>
  <c r="I24" i="4"/>
  <c r="I23" i="4"/>
  <c r="I21" i="4"/>
  <c r="I20" i="4"/>
  <c r="I19" i="4"/>
  <c r="I26" i="4" s="1"/>
  <c r="J17" i="4"/>
  <c r="I17" i="4"/>
  <c r="H17" i="4"/>
  <c r="H82" i="4"/>
  <c r="G17" i="4"/>
  <c r="F17" i="4"/>
  <c r="E17" i="4"/>
  <c r="D17" i="4"/>
  <c r="D84" i="4"/>
  <c r="G41" i="2"/>
  <c r="G17" i="2"/>
  <c r="F78" i="2"/>
  <c r="F77" i="2"/>
  <c r="F76" i="2"/>
  <c r="F75" i="2"/>
  <c r="F79" i="2"/>
  <c r="F74" i="2"/>
  <c r="F73" i="2"/>
  <c r="F69" i="2"/>
  <c r="F68" i="2"/>
  <c r="F67" i="2"/>
  <c r="F66" i="2"/>
  <c r="F65" i="2"/>
  <c r="F61" i="2"/>
  <c r="F60" i="2"/>
  <c r="F59" i="2"/>
  <c r="F58" i="2"/>
  <c r="F62" i="2"/>
  <c r="F57" i="2"/>
  <c r="I78" i="2"/>
  <c r="I77" i="2"/>
  <c r="I76" i="2"/>
  <c r="I75" i="2"/>
  <c r="I74" i="2"/>
  <c r="I79" i="2"/>
  <c r="I73" i="2"/>
  <c r="I69" i="2"/>
  <c r="I68" i="2"/>
  <c r="I67" i="2"/>
  <c r="I66" i="2"/>
  <c r="I65" i="2"/>
  <c r="I70" i="2"/>
  <c r="I61" i="2"/>
  <c r="I60" i="2"/>
  <c r="I58" i="2"/>
  <c r="I57" i="2"/>
  <c r="I62" i="2"/>
  <c r="I53" i="2"/>
  <c r="I52" i="2"/>
  <c r="I51" i="2"/>
  <c r="I50" i="2"/>
  <c r="I49" i="2"/>
  <c r="F53" i="2"/>
  <c r="F52" i="2"/>
  <c r="F51" i="2"/>
  <c r="F50" i="2"/>
  <c r="F49" i="2"/>
  <c r="F45" i="2"/>
  <c r="F44" i="2"/>
  <c r="F43" i="2"/>
  <c r="I38" i="2"/>
  <c r="I36" i="2"/>
  <c r="I34" i="2"/>
  <c r="F40" i="2"/>
  <c r="F41" i="2" s="1"/>
  <c r="F38" i="2"/>
  <c r="F36" i="2"/>
  <c r="F34" i="2"/>
  <c r="I31" i="2"/>
  <c r="I28" i="2"/>
  <c r="I30" i="2"/>
  <c r="I32" i="2" s="1"/>
  <c r="I29" i="2"/>
  <c r="I25" i="2"/>
  <c r="I21" i="2"/>
  <c r="I23" i="2"/>
  <c r="I24" i="2"/>
  <c r="I20" i="2"/>
  <c r="I19" i="2"/>
  <c r="D17" i="2"/>
  <c r="E41" i="2"/>
  <c r="D79" i="2"/>
  <c r="D70" i="2"/>
  <c r="D62" i="2"/>
  <c r="D54" i="2"/>
  <c r="D82" i="2"/>
  <c r="D46" i="2"/>
  <c r="D32" i="2"/>
  <c r="D26" i="2"/>
  <c r="D85" i="2"/>
  <c r="J79" i="2"/>
  <c r="H79" i="2"/>
  <c r="G79" i="2"/>
  <c r="E79" i="2"/>
  <c r="J70" i="2"/>
  <c r="H70" i="2"/>
  <c r="G70" i="2"/>
  <c r="F70" i="2"/>
  <c r="E70" i="2"/>
  <c r="J62" i="2"/>
  <c r="H62" i="2"/>
  <c r="G62" i="2"/>
  <c r="E62" i="2"/>
  <c r="J54" i="2"/>
  <c r="H54" i="2"/>
  <c r="G54" i="2"/>
  <c r="E54" i="2"/>
  <c r="J46" i="2"/>
  <c r="I46" i="2"/>
  <c r="H46" i="2"/>
  <c r="G46" i="2"/>
  <c r="E46" i="2"/>
  <c r="J41" i="2"/>
  <c r="J83" i="2"/>
  <c r="H41" i="2"/>
  <c r="J32" i="2"/>
  <c r="H32" i="2"/>
  <c r="G32" i="2"/>
  <c r="G82" i="2"/>
  <c r="F32" i="2"/>
  <c r="E32" i="2"/>
  <c r="J26" i="2"/>
  <c r="H26" i="2"/>
  <c r="H82" i="2"/>
  <c r="G26" i="2"/>
  <c r="F26" i="2"/>
  <c r="E26" i="2"/>
  <c r="J17" i="2"/>
  <c r="I17" i="2"/>
  <c r="H17" i="2"/>
  <c r="F17" i="2"/>
  <c r="E17" i="2"/>
  <c r="Y104" i="3"/>
  <c r="W104" i="3"/>
  <c r="U104" i="3"/>
  <c r="S104" i="3"/>
  <c r="Q104" i="3"/>
  <c r="O104" i="3"/>
  <c r="D102" i="3"/>
  <c r="P104" i="3"/>
  <c r="P105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8" i="3"/>
  <c r="F97" i="3"/>
  <c r="F96" i="3"/>
  <c r="F99" i="3"/>
  <c r="F95" i="3"/>
  <c r="F94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1" i="3"/>
  <c r="F90" i="3"/>
  <c r="F89" i="3"/>
  <c r="F88" i="3"/>
  <c r="F87" i="3"/>
  <c r="F92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3" i="3"/>
  <c r="F82" i="3"/>
  <c r="F81" i="3"/>
  <c r="F80" i="3"/>
  <c r="F79" i="3"/>
  <c r="F84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6" i="3"/>
  <c r="F75" i="3"/>
  <c r="F74" i="3"/>
  <c r="F73" i="3"/>
  <c r="F72" i="3"/>
  <c r="F77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8" i="3"/>
  <c r="F67" i="3"/>
  <c r="F66" i="3"/>
  <c r="F65" i="3"/>
  <c r="F64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1" i="3"/>
  <c r="F60" i="3"/>
  <c r="F59" i="3"/>
  <c r="F58" i="3"/>
  <c r="F57" i="3"/>
  <c r="Y54" i="3"/>
  <c r="Y102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3" i="3"/>
  <c r="F52" i="3"/>
  <c r="F54" i="3"/>
  <c r="F51" i="3"/>
  <c r="F50" i="3"/>
  <c r="F49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6" i="3"/>
  <c r="F45" i="3"/>
  <c r="F44" i="3"/>
  <c r="F43" i="3"/>
  <c r="F47" i="3"/>
  <c r="F42" i="3"/>
  <c r="Y40" i="3"/>
  <c r="X40" i="3"/>
  <c r="W40" i="3"/>
  <c r="W102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39" i="3"/>
  <c r="F38" i="3"/>
  <c r="F37" i="3"/>
  <c r="F40" i="3"/>
  <c r="F36" i="3"/>
  <c r="F35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2" i="3"/>
  <c r="F31" i="3"/>
  <c r="F30" i="3"/>
  <c r="F29" i="3"/>
  <c r="F28" i="3"/>
  <c r="F33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M102" i="3"/>
  <c r="L26" i="3"/>
  <c r="L102" i="3"/>
  <c r="K26" i="3"/>
  <c r="J26" i="3"/>
  <c r="I26" i="3"/>
  <c r="H26" i="3"/>
  <c r="G26" i="3"/>
  <c r="F25" i="3"/>
  <c r="F24" i="3"/>
  <c r="F23" i="3"/>
  <c r="F22" i="3"/>
  <c r="F26" i="3"/>
  <c r="F21" i="3"/>
  <c r="Y19" i="3"/>
  <c r="X19" i="3"/>
  <c r="W19" i="3"/>
  <c r="V19" i="3"/>
  <c r="U19" i="3"/>
  <c r="U102" i="3"/>
  <c r="T19" i="3"/>
  <c r="S19" i="3"/>
  <c r="S102" i="3"/>
  <c r="R19" i="3"/>
  <c r="R102" i="3"/>
  <c r="Q19" i="3"/>
  <c r="P19" i="3"/>
  <c r="P102" i="3"/>
  <c r="O19" i="3"/>
  <c r="O102" i="3"/>
  <c r="N19" i="3"/>
  <c r="N102" i="3"/>
  <c r="M19" i="3"/>
  <c r="L19" i="3"/>
  <c r="K19" i="3"/>
  <c r="K102" i="3"/>
  <c r="J19" i="3"/>
  <c r="I19" i="3"/>
  <c r="I102" i="3"/>
  <c r="H19" i="3"/>
  <c r="H102" i="3"/>
  <c r="G19" i="3"/>
  <c r="F18" i="3"/>
  <c r="F17" i="3"/>
  <c r="F16" i="3"/>
  <c r="F15" i="3"/>
  <c r="F14" i="3"/>
  <c r="F19" i="3"/>
  <c r="G9" i="1"/>
  <c r="E96" i="1"/>
  <c r="Q99" i="1"/>
  <c r="Q100" i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C20" i="1"/>
  <c r="AC96" i="1"/>
  <c r="AD20" i="1"/>
  <c r="AE20" i="1"/>
  <c r="AA13" i="1"/>
  <c r="AA96" i="1"/>
  <c r="AB13" i="1"/>
  <c r="AC13" i="1"/>
  <c r="AD13" i="1"/>
  <c r="AE13" i="1"/>
  <c r="AE96" i="1"/>
  <c r="AA109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H96" i="1"/>
  <c r="D93" i="1"/>
  <c r="G92" i="1"/>
  <c r="G91" i="1"/>
  <c r="G90" i="1"/>
  <c r="G89" i="1"/>
  <c r="G88" i="1"/>
  <c r="G85" i="1"/>
  <c r="G84" i="1"/>
  <c r="G83" i="1"/>
  <c r="G82" i="1"/>
  <c r="G81" i="1"/>
  <c r="G86" i="1"/>
  <c r="Y78" i="1"/>
  <c r="X78" i="1"/>
  <c r="W78" i="1"/>
  <c r="V78" i="1"/>
  <c r="U78" i="1"/>
  <c r="T78" i="1"/>
  <c r="S78" i="1"/>
  <c r="S96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G78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71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0" i="1"/>
  <c r="G59" i="1"/>
  <c r="G63" i="1"/>
  <c r="G58" i="1"/>
  <c r="G55" i="1"/>
  <c r="G54" i="1"/>
  <c r="G53" i="1"/>
  <c r="G56" i="1"/>
  <c r="G52" i="1"/>
  <c r="G51" i="1"/>
  <c r="G47" i="1"/>
  <c r="G46" i="1"/>
  <c r="G45" i="1"/>
  <c r="G44" i="1"/>
  <c r="G48" i="1"/>
  <c r="G43" i="1"/>
  <c r="Q41" i="1"/>
  <c r="H13" i="1"/>
  <c r="G8" i="1"/>
  <c r="M13" i="1"/>
  <c r="D34" i="1"/>
  <c r="D41" i="1"/>
  <c r="P99" i="1"/>
  <c r="D13" i="1"/>
  <c r="D96" i="1"/>
  <c r="H41" i="1"/>
  <c r="L41" i="1"/>
  <c r="M41" i="1"/>
  <c r="N41" i="1"/>
  <c r="Z99" i="1"/>
  <c r="X99" i="1"/>
  <c r="W99" i="1"/>
  <c r="W100" i="1"/>
  <c r="V99" i="1"/>
  <c r="T99" i="1"/>
  <c r="S99" i="1"/>
  <c r="S100" i="1"/>
  <c r="R99" i="1"/>
  <c r="G38" i="1"/>
  <c r="L34" i="1"/>
  <c r="M34" i="1"/>
  <c r="N34" i="1"/>
  <c r="L27" i="1"/>
  <c r="M27" i="1"/>
  <c r="M96" i="1"/>
  <c r="N27" i="1"/>
  <c r="L20" i="1"/>
  <c r="M20" i="1"/>
  <c r="N20" i="1"/>
  <c r="G31" i="1"/>
  <c r="G24" i="1"/>
  <c r="G25" i="1"/>
  <c r="G22" i="1"/>
  <c r="I13" i="1"/>
  <c r="J13" i="1"/>
  <c r="K13" i="1"/>
  <c r="L13" i="1"/>
  <c r="N13" i="1"/>
  <c r="N96" i="1"/>
  <c r="D20" i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4" i="1"/>
  <c r="G30" i="1"/>
  <c r="G32" i="1"/>
  <c r="G33" i="1"/>
  <c r="O13" i="1"/>
  <c r="O96" i="1"/>
  <c r="O20" i="1"/>
  <c r="O27" i="1"/>
  <c r="O41" i="1"/>
  <c r="P13" i="1"/>
  <c r="P20" i="1"/>
  <c r="P27" i="1"/>
  <c r="P41" i="1"/>
  <c r="Q13" i="1"/>
  <c r="Q20" i="1"/>
  <c r="Q96" i="1"/>
  <c r="Q27" i="1"/>
  <c r="R13" i="1"/>
  <c r="R20" i="1"/>
  <c r="R96" i="1"/>
  <c r="R27" i="1"/>
  <c r="R41" i="1"/>
  <c r="S13" i="1"/>
  <c r="S20" i="1"/>
  <c r="S27" i="1"/>
  <c r="S41" i="1"/>
  <c r="T13" i="1"/>
  <c r="T20" i="1"/>
  <c r="T27" i="1"/>
  <c r="T41" i="1"/>
  <c r="U13" i="1"/>
  <c r="U20" i="1"/>
  <c r="U27" i="1"/>
  <c r="U41" i="1"/>
  <c r="V13" i="1"/>
  <c r="V20" i="1"/>
  <c r="V96" i="1"/>
  <c r="V27" i="1"/>
  <c r="V41" i="1"/>
  <c r="W13" i="1"/>
  <c r="W96" i="1"/>
  <c r="W20" i="1"/>
  <c r="W27" i="1"/>
  <c r="W41" i="1"/>
  <c r="X13" i="1"/>
  <c r="X96" i="1"/>
  <c r="X20" i="1"/>
  <c r="X27" i="1"/>
  <c r="X41" i="1"/>
  <c r="Y13" i="1"/>
  <c r="Y20" i="1"/>
  <c r="Y27" i="1"/>
  <c r="Y41" i="1"/>
  <c r="Z13" i="1"/>
  <c r="Z20" i="1"/>
  <c r="Z96" i="1"/>
  <c r="Z27" i="1"/>
  <c r="Z41" i="1"/>
  <c r="G39" i="1"/>
  <c r="G40" i="1"/>
  <c r="G41" i="1"/>
  <c r="G37" i="1"/>
  <c r="G36" i="1"/>
  <c r="G26" i="1"/>
  <c r="G23" i="1"/>
  <c r="G17" i="1"/>
  <c r="G18" i="1"/>
  <c r="G19" i="1"/>
  <c r="G10" i="1"/>
  <c r="G11" i="1"/>
  <c r="G13" i="1"/>
  <c r="G12" i="1"/>
  <c r="H27" i="1"/>
  <c r="H20" i="1"/>
  <c r="I27" i="1"/>
  <c r="I96" i="1"/>
  <c r="I20" i="1"/>
  <c r="I41" i="1"/>
  <c r="J27" i="1"/>
  <c r="J20" i="1"/>
  <c r="J41" i="1"/>
  <c r="K27" i="1"/>
  <c r="K20" i="1"/>
  <c r="K41" i="1"/>
  <c r="G15" i="1"/>
  <c r="G16" i="1"/>
  <c r="G20" i="1"/>
  <c r="Y99" i="1"/>
  <c r="Y100" i="1"/>
  <c r="O99" i="1"/>
  <c r="O100" i="1"/>
  <c r="U99" i="1"/>
  <c r="U100" i="1"/>
  <c r="AA105" i="1"/>
  <c r="D85" i="4"/>
  <c r="D83" i="4"/>
  <c r="F54" i="4"/>
  <c r="G84" i="4"/>
  <c r="G82" i="4"/>
  <c r="J82" i="4"/>
  <c r="H85" i="4"/>
  <c r="H83" i="4"/>
  <c r="H84" i="4"/>
  <c r="G96" i="1"/>
  <c r="J84" i="4"/>
  <c r="T96" i="1"/>
  <c r="L96" i="1"/>
  <c r="AB96" i="1"/>
  <c r="AA106" i="1"/>
  <c r="V102" i="3"/>
  <c r="F62" i="3"/>
  <c r="F102" i="3"/>
  <c r="D84" i="2"/>
  <c r="G85" i="2"/>
  <c r="G83" i="2"/>
  <c r="G84" i="2"/>
  <c r="J85" i="4"/>
  <c r="J96" i="1"/>
  <c r="X104" i="3"/>
  <c r="X105" i="3"/>
  <c r="N104" i="3"/>
  <c r="N105" i="3"/>
  <c r="V104" i="3"/>
  <c r="V105" i="3"/>
  <c r="T104" i="3"/>
  <c r="T105" i="3"/>
  <c r="H85" i="2"/>
  <c r="U96" i="1"/>
  <c r="X102" i="3"/>
  <c r="H83" i="2"/>
  <c r="H84" i="2"/>
  <c r="G27" i="1"/>
  <c r="AD96" i="1"/>
  <c r="AA107" i="1"/>
  <c r="R104" i="3"/>
  <c r="R105" i="3"/>
  <c r="Y96" i="1"/>
  <c r="P96" i="1"/>
  <c r="G98" i="1"/>
  <c r="K96" i="1"/>
  <c r="G99" i="1"/>
  <c r="G93" i="1"/>
  <c r="G102" i="3"/>
  <c r="J102" i="3"/>
  <c r="Q102" i="3"/>
  <c r="F103" i="3"/>
  <c r="T102" i="3"/>
  <c r="F69" i="3"/>
  <c r="J85" i="2"/>
  <c r="J82" i="2"/>
  <c r="J84" i="2"/>
  <c r="I41" i="2"/>
  <c r="F54" i="2"/>
  <c r="I54" i="2"/>
  <c r="G85" i="4"/>
  <c r="G83" i="4"/>
  <c r="I54" i="4"/>
  <c r="D83" i="2"/>
  <c r="G100" i="1"/>
  <c r="F104" i="3"/>
  <c r="F105" i="3"/>
  <c r="F83" i="4" l="1"/>
  <c r="F85" i="4"/>
  <c r="F82" i="4"/>
  <c r="E85" i="4"/>
  <c r="I82" i="4"/>
  <c r="I83" i="4"/>
  <c r="I92" i="4" s="1"/>
  <c r="I84" i="4"/>
  <c r="I85" i="4"/>
  <c r="I94" i="4" s="1"/>
  <c r="E84" i="4"/>
  <c r="E82" i="4"/>
  <c r="I26" i="2"/>
  <c r="I83" i="2"/>
  <c r="I85" i="2"/>
  <c r="I84" i="2"/>
  <c r="I82" i="2"/>
  <c r="I90" i="2"/>
  <c r="F46" i="2"/>
  <c r="F83" i="2" s="1"/>
  <c r="F84" i="2"/>
  <c r="E85" i="2"/>
  <c r="E84" i="2"/>
  <c r="I92" i="2"/>
  <c r="I93" i="4" l="1"/>
  <c r="I89" i="4"/>
  <c r="I90" i="4"/>
  <c r="I91" i="4"/>
  <c r="I94" i="2"/>
  <c r="I93" i="2"/>
  <c r="I91" i="2"/>
  <c r="F85" i="2"/>
  <c r="F82" i="2"/>
  <c r="I89" i="2" s="1"/>
</calcChain>
</file>

<file path=xl/comments1.xml><?xml version="1.0" encoding="utf-8"?>
<comments xmlns="http://schemas.openxmlformats.org/spreadsheetml/2006/main">
  <authors>
    <author>Ewa</author>
  </authors>
  <commentList>
    <comment ref="W3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Ewa</author>
  </authors>
  <commentList>
    <comment ref="V9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<sst xmlns="http://schemas.openxmlformats.org/spreadsheetml/2006/main" count="477" uniqueCount="251">
  <si>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</si>
  <si>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</si>
  <si>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</si>
  <si>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</si>
  <si>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</si>
  <si>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</si>
  <si>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</si>
  <si>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</si>
  <si>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</si>
  <si>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</si>
  <si>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</si>
  <si>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</si>
  <si>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</si>
  <si>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</si>
  <si>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</si>
  <si>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</si>
  <si>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</si>
  <si>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</si>
  <si>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</si>
  <si>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</si>
  <si>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</si>
  <si>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</si>
  <si>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</si>
  <si>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</si>
  <si>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</si>
  <si>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</si>
  <si>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</si>
  <si>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</si>
  <si>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</si>
  <si>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</si>
  <si>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</si>
  <si>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</si>
  <si>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</si>
  <si>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</si>
  <si>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</si>
  <si>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</si>
  <si>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</si>
  <si>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</si>
  <si>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</si>
  <si>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</si>
  <si>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</si>
  <si>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</si>
  <si>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</si>
  <si>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</si>
  <si>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</si>
  <si>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</si>
  <si>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</si>
  <si>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</si>
  <si>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</si>
  <si>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</si>
  <si>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</si>
  <si>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</si>
  <si>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</si>
  <si>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</si>
  <si>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</si>
  <si>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</si>
  <si>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</si>
  <si>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</si>
  <si>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</si>
  <si>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Harmonogram realizacji programu studiów obowiązującego od roku akademickiego …</t>
  </si>
  <si>
    <t>Kierunek studiów:</t>
  </si>
  <si>
    <t>Poziom studiów:</t>
  </si>
  <si>
    <t>Profil studiów:</t>
  </si>
  <si>
    <t>Forma studiów: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</si>
  <si>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</si>
  <si>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</si>
  <si>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W dniu:</t>
  </si>
  <si>
    <t>Zaopiniowany na Radzie Wydziału</t>
  </si>
  <si>
    <t xml:space="preserve">Obowiązuje od roku akademickiego: </t>
  </si>
  <si>
    <t>Grupa Zajęć_ 1.1 PRZEDMIOTY KSZTAŁCENIA OGÓLNEGO</t>
  </si>
  <si>
    <t>Grupa Zajęć_ 2 PRZEDMIOTY PODSTAWOWE</t>
  </si>
  <si>
    <t>Grupa Zajęć_ 3.1 PRZEDMIOTY KIERUNKOWE</t>
  </si>
  <si>
    <t>Grupa Zajęć_ 3.2 PRZEDMIOTY KIERUNKOWE (do wyboru)</t>
  </si>
  <si>
    <t>Grupa Zajęć_ 4 SEMINARIA</t>
  </si>
  <si>
    <t>Grupa Zajęć_ 5.1 PRZEDMIOTY SPECJALIZACYJNE</t>
  </si>
  <si>
    <t>Moduł specjalizacyjny_  2 RACHUNKOWOŚĆ I PODATKI</t>
  </si>
  <si>
    <t>Grupa Zajęć_  5.2 PRZEDMIOTY SPECJALIZACYJNE</t>
  </si>
  <si>
    <t>Moduł specjalizacyjny_ 3 GOSPODARKA GLOBALNA</t>
  </si>
  <si>
    <t>Grupa Zajęć_5.3 PRZEDMIOTY SPECJALIZACYJNE</t>
  </si>
  <si>
    <t>Moduł specjalizacyjny_ 4 GOSPODARKA ROZWOJU ZRÓWNOWAŻONEGO</t>
  </si>
  <si>
    <t>Grupa Zajęć_ 5.4 PRZEDMIOTY SPECJALIZACYJNE</t>
  </si>
  <si>
    <t>Grupa Zajęć_ 6 (Praktyki zawodowe)</t>
  </si>
  <si>
    <t>Język obcy - lektorat</t>
  </si>
  <si>
    <t>Język obcy - specjalistyczny warsztat językowy</t>
  </si>
  <si>
    <t>Ochrona własności intelektualnej i komercjalizacja wiedzy</t>
  </si>
  <si>
    <t>330-ES2-1OWK</t>
  </si>
  <si>
    <t>Etyka w biznesie</t>
  </si>
  <si>
    <t>330-ES2-2EBI</t>
  </si>
  <si>
    <t>Etykieta uczelni</t>
  </si>
  <si>
    <t>330-ES2-1ETU</t>
  </si>
  <si>
    <t>Prawo gospodarcze</t>
  </si>
  <si>
    <t>330-ES2-1PRG</t>
  </si>
  <si>
    <t>Historia myśli ekonomicznej</t>
  </si>
  <si>
    <t>330-ES2-1HME</t>
  </si>
  <si>
    <t>Makroekonomia II</t>
  </si>
  <si>
    <t>330-ES2-1ME2</t>
  </si>
  <si>
    <t>Psychologia ekonomiczna</t>
  </si>
  <si>
    <t>330-ES2-1PSE</t>
  </si>
  <si>
    <t>18 A</t>
  </si>
  <si>
    <t>18 B</t>
  </si>
  <si>
    <t>19 A</t>
  </si>
  <si>
    <t>Finanse zrównoważone</t>
  </si>
  <si>
    <t>330-ES2-2FZR</t>
  </si>
  <si>
    <t>19 B</t>
  </si>
  <si>
    <t>Finanse niekonwencjonalne</t>
  </si>
  <si>
    <t>330-ES2-2FNI</t>
  </si>
  <si>
    <t>20 A</t>
  </si>
  <si>
    <t>Finanse międzynarodowe</t>
  </si>
  <si>
    <t>330-ES2-2FMI</t>
  </si>
  <si>
    <t>20 B</t>
  </si>
  <si>
    <t>Polityka kursów walutowych</t>
  </si>
  <si>
    <t>330-ES2-2PKW</t>
  </si>
  <si>
    <t>21</t>
  </si>
  <si>
    <t>Przedmiot w języku obcym (z oferty)</t>
  </si>
  <si>
    <t>różne kody</t>
  </si>
  <si>
    <t>Seminarium magisterskie cz. 1</t>
  </si>
  <si>
    <t>330-ES2-1ASEM / 330-ES2-1VSEM / 330-ES2-1GSEM / 330-ES2-1ZSEM</t>
  </si>
  <si>
    <t>Seminarium magisterskie cz. 2</t>
  </si>
  <si>
    <t>330-ES2-2ASEM2 / 330-ES2-2VSEM2 / 330-ES2-2GSEM2 / 330-ES2-2ZSEM2</t>
  </si>
  <si>
    <t>Seminarium magisterskie cz. 3</t>
  </si>
  <si>
    <t>330-ES2-2ASEM3 / 330-ES2-2VSEM3 / 330-ES2-2GSEM3 / 330-ES2-2ZSEM3</t>
  </si>
  <si>
    <t>Analiza globanych trendów</t>
  </si>
  <si>
    <t>330-ES2-2AAGT</t>
  </si>
  <si>
    <t>Zarządzanie instrumentami rynku kapitałowego</t>
  </si>
  <si>
    <t>330-ES2-2AZIK</t>
  </si>
  <si>
    <t>Wycena inwestycji i doradztwo inwestycyjne</t>
  </si>
  <si>
    <t>330-ES2-2AWID</t>
  </si>
  <si>
    <t>Zarządzanie ryzykiem inwestycyjnym</t>
  </si>
  <si>
    <t>330-ES2-2AZRI</t>
  </si>
  <si>
    <t>Analiza fundamentalna i techniczna</t>
  </si>
  <si>
    <t>330-ES2-2AAFT</t>
  </si>
  <si>
    <t>Standardy rachunkowości</t>
  </si>
  <si>
    <t>330-ES2-2VSTR</t>
  </si>
  <si>
    <t>Kontrola podatkowa i celno-skarbowa</t>
  </si>
  <si>
    <t>330-ES2-2VKPC</t>
  </si>
  <si>
    <t>Budżetowanie i controling</t>
  </si>
  <si>
    <t>330-ES2-2VBIC</t>
  </si>
  <si>
    <t>Uproszczone formy ewidencji podatkowej</t>
  </si>
  <si>
    <t>330-ES2-2VUFE</t>
  </si>
  <si>
    <t>Strategie podatkowe przedsiębiorstw</t>
  </si>
  <si>
    <t>330-ES2-2VSPP</t>
  </si>
  <si>
    <t>Międzynarodowy transfer technologii</t>
  </si>
  <si>
    <t>330-ES2-2GMTT</t>
  </si>
  <si>
    <t>Strategie przedsiębiorstw na rynkach globalnych</t>
  </si>
  <si>
    <t>330-ES2-2GSPG</t>
  </si>
  <si>
    <t>Innowacje finansowe</t>
  </si>
  <si>
    <t>330-ES2-2GIFI</t>
  </si>
  <si>
    <t>Zielona gospodarka</t>
  </si>
  <si>
    <t>330-ES2-2ZZGO</t>
  </si>
  <si>
    <t>Gospodarka komunalna</t>
  </si>
  <si>
    <t>330-ES2-2ZGOK</t>
  </si>
  <si>
    <t>330-ES2-1PRA</t>
  </si>
  <si>
    <t>nd</t>
  </si>
  <si>
    <t>Moduł specjalizacyjny_ 1 ANALIZA RYNKU I DORADZTWO INWESTYCYJNE 2</t>
  </si>
  <si>
    <t>OGÓŁEM Moduł specjalizacyjny 1. ANALIZA RYNKU I DORADZTWO INWESTYCYJNE 2</t>
  </si>
  <si>
    <t>OGÓŁEM Moduł specjalizacyjny 2. RACHUNKOWOŚĆ I PODATKI</t>
  </si>
  <si>
    <t>OGÓŁEM Moduł specjalizacyjny 3. GOSPODARKA GLOBALNA</t>
  </si>
  <si>
    <t>OGÓŁEM Moduł specjalizacyjny 4. GOSPODARKA ROZWOJU ZRÓWNOWAŻONEGO</t>
  </si>
  <si>
    <t>Kierunek studiów: EKONOMIA</t>
  </si>
  <si>
    <t>Profil studiów: OGÓLNOAKADEMICKI</t>
  </si>
  <si>
    <t>Forma studiów: STACJONARNE</t>
  </si>
  <si>
    <t>Poziom studiów:DRUGIEGO STOPNIA</t>
  </si>
  <si>
    <t>Forma studiów: NIESTACJONARNE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</si>
  <si>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ANALIZA RYNKU I DORADZTWO INWESTYCYJNE 2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</si>
  <si>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RACHUNKOWOŚĆ I PODATKI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</si>
  <si>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-Moduł specjalizacyjny 3. GOSPODARKA GLOBALNA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</si>
  <si>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4. GOSPODARKA ROZWOJU ZRÓWNOWAŻONEGO</t>
  </si>
  <si>
    <r>
      <t>Ekonomia menedżerska /</t>
    </r>
    <r>
      <rPr>
        <i/>
        <sz val="11"/>
        <rFont val="Times New Roman"/>
        <family val="1"/>
        <charset val="238"/>
      </rPr>
      <t>Managerial economics</t>
    </r>
  </si>
  <si>
    <r>
      <t>Statystyka matematyczna /</t>
    </r>
    <r>
      <rPr>
        <i/>
        <sz val="11"/>
        <rFont val="Times New Roman"/>
        <family val="1"/>
        <charset val="238"/>
      </rPr>
      <t>Mathematical Statistics</t>
    </r>
  </si>
  <si>
    <r>
      <t>Ekonometria /</t>
    </r>
    <r>
      <rPr>
        <i/>
        <sz val="11"/>
        <rFont val="Times New Roman"/>
        <family val="1"/>
        <charset val="238"/>
      </rPr>
      <t>Econometrics</t>
    </r>
  </si>
  <si>
    <r>
      <t>Ekonomia matematyczna /</t>
    </r>
    <r>
      <rPr>
        <i/>
        <sz val="11"/>
        <rFont val="Times New Roman"/>
        <family val="1"/>
        <charset val="238"/>
      </rPr>
      <t>Mathematical Economics</t>
    </r>
  </si>
  <si>
    <r>
      <t>Prognozowanie procesów gospodarczych /</t>
    </r>
    <r>
      <rPr>
        <i/>
        <sz val="11"/>
        <rFont val="Times New Roman"/>
        <family val="1"/>
        <charset val="238"/>
      </rPr>
      <t>Forecasting economic processes</t>
    </r>
  </si>
  <si>
    <r>
      <t xml:space="preserve">Ekonomia międzynarodowa / </t>
    </r>
    <r>
      <rPr>
        <i/>
        <sz val="11"/>
        <rFont val="Times New Roman"/>
        <family val="1"/>
        <charset val="238"/>
      </rPr>
      <t>International Economics</t>
    </r>
  </si>
  <si>
    <r>
      <t xml:space="preserve">Ekonomia sektora publicznego / </t>
    </r>
    <r>
      <rPr>
        <i/>
        <sz val="11"/>
        <rFont val="Times New Roman"/>
        <family val="1"/>
        <charset val="238"/>
      </rPr>
      <t>Public Sector Economics</t>
    </r>
  </si>
  <si>
    <r>
      <t xml:space="preserve">Dynamika systemów ekonomicznych /  </t>
    </r>
    <r>
      <rPr>
        <i/>
        <sz val="11"/>
        <rFont val="Times New Roman"/>
        <family val="1"/>
        <charset val="238"/>
      </rPr>
      <t>Dynamics of Economic Systems</t>
    </r>
  </si>
  <si>
    <r>
      <t>Ekonomia heterodoksyjna</t>
    </r>
    <r>
      <rPr>
        <i/>
        <sz val="11"/>
        <rFont val="Times New Roman"/>
        <family val="1"/>
        <charset val="238"/>
      </rPr>
      <t xml:space="preserve"> /Heterodox economics</t>
    </r>
    <r>
      <rPr>
        <sz val="11"/>
        <rFont val="Times New Roman"/>
        <family val="1"/>
        <charset val="238"/>
      </rPr>
      <t xml:space="preserve">  lub</t>
    </r>
  </si>
  <si>
    <r>
      <t>Finanse behawioralne /</t>
    </r>
    <r>
      <rPr>
        <i/>
        <sz val="11"/>
        <rFont val="Times New Roman"/>
        <family val="1"/>
        <charset val="238"/>
      </rPr>
      <t>Behavioural finance</t>
    </r>
  </si>
  <si>
    <r>
      <t>Procesy globalizacyjne we współczesnej gospodarce /</t>
    </r>
    <r>
      <rPr>
        <i/>
        <sz val="11"/>
        <rFont val="Times New Roman"/>
        <family val="1"/>
        <charset val="238"/>
      </rPr>
      <t>Globalization processes in modern economy</t>
    </r>
  </si>
  <si>
    <r>
      <t>Ekonomika regionalna /</t>
    </r>
    <r>
      <rPr>
        <i/>
        <sz val="11"/>
        <rFont val="Times New Roman"/>
        <family val="1"/>
        <charset val="238"/>
      </rPr>
      <t>Regional economics</t>
    </r>
  </si>
  <si>
    <r>
      <t>Ekonomika miast /</t>
    </r>
    <r>
      <rPr>
        <i/>
        <sz val="11"/>
        <rFont val="Times New Roman"/>
        <family val="1"/>
        <charset val="238"/>
      </rPr>
      <t>Economics of cities</t>
    </r>
  </si>
  <si>
    <r>
      <t>Ekonomika turystyki i rekreacji /</t>
    </r>
    <r>
      <rPr>
        <i/>
        <sz val="11"/>
        <rFont val="Times New Roman"/>
        <family val="1"/>
        <charset val="238"/>
      </rPr>
      <t>Economics of tourism and recreation</t>
    </r>
  </si>
  <si>
    <r>
      <t>Rozwój lokalny /</t>
    </r>
    <r>
      <rPr>
        <i/>
        <sz val="11"/>
        <rFont val="Times New Roman"/>
        <family val="1"/>
        <charset val="238"/>
      </rPr>
      <t>Local development</t>
    </r>
  </si>
  <si>
    <t>330-ES2-1ANGL/ 330-ES2-1GERL/ 330-ES2-1ROSL</t>
  </si>
  <si>
    <t>330-ES2-1ANGW/ 330-ES2-1GERW/ 330-ES2-1ROSW</t>
  </si>
  <si>
    <t>330-EN2-1ANGL/ 330-EN2-1GERL/ 330-EN2-1ROSL</t>
  </si>
  <si>
    <t>330-EN2-1ANGW/ 330-EN2-1GERW/ 330-EN2-1ROSW</t>
  </si>
  <si>
    <t>Załącznik 1_Program studiów - wskaźniki ilościowe</t>
  </si>
  <si>
    <t>330-EN2-1OWK</t>
  </si>
  <si>
    <t>330-EN2-2EBI</t>
  </si>
  <si>
    <t>330-EN2-1ETU</t>
  </si>
  <si>
    <t>330-EN2-1PRG</t>
  </si>
  <si>
    <t>330-EN2-1HME</t>
  </si>
  <si>
    <t>330-EN2-1ME2</t>
  </si>
  <si>
    <t>330-EN2-1PSE</t>
  </si>
  <si>
    <t>330-EN2-2FZR</t>
  </si>
  <si>
    <t>330-EN2-2FNI</t>
  </si>
  <si>
    <t>330-EN2-2FMI</t>
  </si>
  <si>
    <t>330-EN2-2PKW</t>
  </si>
  <si>
    <t>330-EN2-1ASEM / 330-EN2-1VSEM / 330-EN2-1GSEM / 330-EN2-1ZSEM</t>
  </si>
  <si>
    <t>330-EN2-2ASEM2 / 330-EN2-2VSEM2 / 330-EN2-2GSEM2 / 330-EN2-2ZSEM2</t>
  </si>
  <si>
    <t>330-EN2-2ASEM3 / 330-EN2-2VSEM3 / 330-EN2-2GSEM3 / 330-EN2-2ZSEM3</t>
  </si>
  <si>
    <t>330-EN2-2AAGT</t>
  </si>
  <si>
    <t>330-EN2-2AZIK</t>
  </si>
  <si>
    <t>330-EN2-2AWID</t>
  </si>
  <si>
    <t>330-EN2-2AZRI</t>
  </si>
  <si>
    <t>330-EN2-2AAFT</t>
  </si>
  <si>
    <t>330-EN2-2GMTT</t>
  </si>
  <si>
    <t>330-EN2-2GSPG</t>
  </si>
  <si>
    <t>330-EN2-2GIFI</t>
  </si>
  <si>
    <t>330-EN2-2ZZGO</t>
  </si>
  <si>
    <t>330-EN2-2ZGOK</t>
  </si>
  <si>
    <t>330-EN2-2VSTR</t>
  </si>
  <si>
    <t>330-EN2-2VKPC</t>
  </si>
  <si>
    <t>330-EN2-2VBIC</t>
  </si>
  <si>
    <t>330-EN2-2VUFE</t>
  </si>
  <si>
    <t>330-EN2-2VSPP</t>
  </si>
  <si>
    <t>330-EN2-1PRA</t>
  </si>
  <si>
    <t>330-ES2-1EME / 330-ES2-1EME#E</t>
  </si>
  <si>
    <t>330-ES2-1STM / 330-ES2-1STM#E</t>
  </si>
  <si>
    <t>330-ES2-1EKN / 330-ES2-1EKN#E</t>
  </si>
  <si>
    <t>330-ES2-2EKM / 330-ES2-2EKM#E</t>
  </si>
  <si>
    <t>330-ES2-2PPG / 330-ES2-2PPG#E</t>
  </si>
  <si>
    <t>330-ES2-1EMI / 330-ES2-1EMI#E</t>
  </si>
  <si>
    <t>330-ES2-1ESP / 330-ES2-1ESP#E</t>
  </si>
  <si>
    <t>330-ES2-2DSE / 330-ES2-2DSE#E</t>
  </si>
  <si>
    <t>330-ES2-1EKH / 330-ES2-1EKH#E</t>
  </si>
  <si>
    <t>330-ES2-1FBE / 330-ES2-1FBE#E</t>
  </si>
  <si>
    <t>330-ES2-2GPGL / 330-ES2-2GPGL#E</t>
  </si>
  <si>
    <t>330-ES2-2GEKS / 330-ES2-2GEKS#E</t>
  </si>
  <si>
    <t>330-ES2-2ZEKR / 330-ES2-2ZEKR#E</t>
  </si>
  <si>
    <t>330-ES2-2ZEKM / 330-ES2-2ZEKM#E</t>
  </si>
  <si>
    <t>330-ES2-2ZETR / 330-ES2-2ZETR#E</t>
  </si>
  <si>
    <t>330-ES2-2ZROL / 330-ES2-2ZROL#E</t>
  </si>
  <si>
    <t>330-EN2-1EME / 330-EN2-1EME#E</t>
  </si>
  <si>
    <t>330-EN2-1STM / 330-EN2-1STM#E</t>
  </si>
  <si>
    <t>330-EN2-1EKN / 330-EN2-1EKN#E</t>
  </si>
  <si>
    <t>330-EN2-2EKM / 330-EN2-2EKM#E</t>
  </si>
  <si>
    <t>330-EN2-2PPG / 330-EN2-2PPG#E</t>
  </si>
  <si>
    <t>330-EN2-1EMI / 330-EN2-1EMI#E</t>
  </si>
  <si>
    <t>330-EN2-1ESP / 330-EN2-1ESP#E</t>
  </si>
  <si>
    <t>330-EN2-2DSE / 330-EN2-2DSE#E</t>
  </si>
  <si>
    <t>330-EN2-1EKH / 330-EN2-1EKH#E</t>
  </si>
  <si>
    <t>330-EN2-1FBE / 330-EN2-1FBE#E</t>
  </si>
  <si>
    <t>330-EN2-2GPGL / 330-EN2-2GPGL#E</t>
  </si>
  <si>
    <t>330-EN2-2GEKS / 330-EN2-2GEKS#E</t>
  </si>
  <si>
    <t>330-EN2-2ZEKR / 330-EN2-2ZEKR#E</t>
  </si>
  <si>
    <t>330-EN2-2ZEKM / 330-EN2-2ZEKM#E</t>
  </si>
  <si>
    <t>330-EN2-2ZETR / 330-EN2-2ZETR#E</t>
  </si>
  <si>
    <t>330-EN2-2ZROL / 330-EN2-2ZROL#E</t>
  </si>
  <si>
    <r>
      <t>Ekonomia rozwoju krajów słabo rozwiniętych /</t>
    </r>
    <r>
      <rPr>
        <i/>
        <sz val="11"/>
        <rFont val="Times New Roman"/>
        <family val="1"/>
        <charset val="238"/>
      </rPr>
      <t>Development economics</t>
    </r>
  </si>
  <si>
    <t>Praktyki zawodowe 2 tygodnie (60 godzin)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</si>
</sst>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0.0"/>
  </numFmts>
  <fonts count="28">
    <font>
      <sz val="10"/>
      <name val="Arial CE"/>
    </font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.5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5" fillId="0" borderId="0"/>
    <xf numFmtId="0" fontId="1" fillId="0" borderId="0"/>
    <xf numFmtId="0" fontId="15" fillId="0" borderId="0"/>
  </cellStyleXfs>
  <cellXfs count="453">
    <xf numFmtId="0" fontId="0" fillId="0" borderId="0" xfId="0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2" xfId="0" quotePrefix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7" xfId="0" quotePrefix="1" applyFont="1" applyFill="1" applyBorder="1" applyAlignment="1" applyProtection="1">
      <alignment horizontal="center" vertical="center"/>
      <protection locked="0"/>
    </xf>
    <xf numFmtId="0" fontId="10" fillId="2" borderId="8" xfId="0" quotePrefix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29" xfId="0" quotePrefix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textRotation="90" wrapText="1" shrinkToFit="1"/>
      <protection locked="0"/>
    </xf>
    <xf numFmtId="0" fontId="10" fillId="2" borderId="1" xfId="0" applyFont="1" applyFill="1" applyBorder="1" applyAlignment="1" applyProtection="1">
      <alignment horizontal="center" textRotation="90" shrinkToFit="1"/>
      <protection locked="0"/>
    </xf>
    <xf numFmtId="0" fontId="10" fillId="2" borderId="16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wrapText="1"/>
      <protection locked="0"/>
    </xf>
    <xf numFmtId="0" fontId="10" fillId="2" borderId="17" xfId="0" applyFont="1" applyFill="1" applyBorder="1" applyAlignment="1" applyProtection="1">
      <alignment horizontal="center" textRotation="90" wrapText="1" shrinkToFit="1"/>
      <protection locked="0"/>
    </xf>
    <xf numFmtId="0" fontId="10" fillId="2" borderId="18" xfId="0" applyFont="1" applyFill="1" applyBorder="1" applyAlignment="1" applyProtection="1">
      <alignment horizontal="center" textRotation="90" shrinkToFi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textRotation="90" shrinkToFit="1"/>
      <protection locked="0"/>
    </xf>
    <xf numFmtId="0" fontId="10" fillId="2" borderId="35" xfId="0" applyFont="1" applyFill="1" applyBorder="1" applyAlignment="1" applyProtection="1">
      <alignment horizontal="center" textRotation="90" shrinkToFi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4" xfId="0" quotePrefix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vertical="center"/>
      <protection locked="0"/>
    </xf>
    <xf numFmtId="0" fontId="10" fillId="2" borderId="48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vertical="center"/>
      <protection locked="0"/>
    </xf>
    <xf numFmtId="0" fontId="16" fillId="0" borderId="1" xfId="0" applyFont="1" applyFill="1" applyBorder="1" applyAlignment="1">
      <alignment horizontal="center" textRotation="90" wrapText="1"/>
    </xf>
    <xf numFmtId="0" fontId="10" fillId="2" borderId="54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56" xfId="0" applyFont="1" applyFill="1" applyBorder="1" applyAlignment="1" applyProtection="1">
      <alignment vertical="center"/>
      <protection locked="0"/>
    </xf>
    <xf numFmtId="0" fontId="17" fillId="2" borderId="16" xfId="0" quotePrefix="1" applyFont="1" applyFill="1" applyBorder="1" applyAlignment="1" applyProtection="1">
      <alignment horizontal="center" vertical="center"/>
      <protection locked="0"/>
    </xf>
    <xf numFmtId="0" fontId="17" fillId="2" borderId="18" xfId="0" quotePrefix="1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" fontId="1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0" borderId="4" xfId="1" applyFont="1" applyBorder="1" applyAlignment="1">
      <alignment wrapText="1"/>
    </xf>
    <xf numFmtId="0" fontId="10" fillId="0" borderId="3" xfId="1" applyFont="1" applyBorder="1"/>
    <xf numFmtId="0" fontId="9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vertical="center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1" xfId="0" applyFont="1" applyFill="1" applyBorder="1" applyAlignment="1" applyProtection="1">
      <alignment horizontal="center" textRotation="90" wrapText="1" shrinkToFi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left" vertical="center" shrinkToFit="1"/>
      <protection locked="0"/>
    </xf>
    <xf numFmtId="49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4" xfId="0" applyFont="1" applyFill="1" applyBorder="1" applyAlignment="1" applyProtection="1">
      <alignment vertical="center"/>
      <protection locked="0"/>
    </xf>
    <xf numFmtId="49" fontId="1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vertical="center"/>
      <protection locked="0"/>
    </xf>
    <xf numFmtId="49" fontId="18" fillId="2" borderId="15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49" fontId="21" fillId="2" borderId="3" xfId="0" applyNumberFormat="1" applyFont="1" applyFill="1" applyBorder="1" applyAlignment="1" applyProtection="1">
      <alignment vertical="center" shrinkToFit="1"/>
      <protection locked="0"/>
    </xf>
    <xf numFmtId="49" fontId="21" fillId="2" borderId="4" xfId="0" applyNumberFormat="1" applyFont="1" applyFill="1" applyBorder="1" applyAlignment="1" applyProtection="1">
      <alignment vertical="center" shrinkToFit="1"/>
      <protection locked="0"/>
    </xf>
    <xf numFmtId="49" fontId="1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vertical="center"/>
      <protection locked="0"/>
    </xf>
    <xf numFmtId="49" fontId="17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49" fontId="18" fillId="2" borderId="28" xfId="0" applyNumberFormat="1" applyFont="1" applyFill="1" applyBorder="1" applyAlignment="1" applyProtection="1">
      <alignment horizontal="center" vertical="center"/>
      <protection locked="0"/>
    </xf>
    <xf numFmtId="49" fontId="17" fillId="2" borderId="3" xfId="0" applyNumberFormat="1" applyFont="1" applyFill="1" applyBorder="1" applyAlignment="1" applyProtection="1">
      <alignment horizontal="center" vertical="center"/>
      <protection locked="0"/>
    </xf>
    <xf numFmtId="49" fontId="17" fillId="2" borderId="4" xfId="0" applyNumberFormat="1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vertical="center"/>
      <protection locked="0"/>
    </xf>
    <xf numFmtId="49" fontId="18" fillId="2" borderId="33" xfId="0" applyNumberFormat="1" applyFont="1" applyFill="1" applyBorder="1" applyAlignment="1" applyProtection="1">
      <alignment horizontal="center" vertical="center"/>
      <protection locked="0"/>
    </xf>
    <xf numFmtId="49" fontId="21" fillId="2" borderId="19" xfId="0" applyNumberFormat="1" applyFont="1" applyFill="1" applyBorder="1" applyAlignment="1" applyProtection="1">
      <alignment vertical="center" wrapText="1" shrinkToFi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19" xfId="0" applyFont="1" applyFill="1" applyBorder="1" applyAlignment="1" applyProtection="1">
      <alignment horizontal="left" vertical="center" shrinkToFit="1"/>
      <protection locked="0"/>
    </xf>
    <xf numFmtId="49" fontId="2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50" xfId="0" applyFont="1" applyFill="1" applyBorder="1" applyAlignment="1" applyProtection="1">
      <alignment horizontal="center" vertical="center"/>
      <protection locked="0"/>
    </xf>
    <xf numFmtId="0" fontId="17" fillId="2" borderId="57" xfId="0" applyFont="1" applyFill="1" applyBorder="1" applyAlignment="1" applyProtection="1">
      <alignment vertical="center"/>
      <protection locked="0"/>
    </xf>
    <xf numFmtId="0" fontId="17" fillId="2" borderId="4" xfId="0" applyFont="1" applyFill="1" applyBorder="1" applyAlignment="1" applyProtection="1">
      <alignment horizontal="left" vertical="center" shrinkToFit="1"/>
      <protection locked="0"/>
    </xf>
    <xf numFmtId="49" fontId="21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48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vertical="center"/>
      <protection locked="0"/>
    </xf>
    <xf numFmtId="0" fontId="17" fillId="2" borderId="58" xfId="0" applyFont="1" applyFill="1" applyBorder="1" applyAlignment="1" applyProtection="1">
      <alignment vertical="center"/>
      <protection locked="0"/>
    </xf>
    <xf numFmtId="49" fontId="21" fillId="2" borderId="19" xfId="0" applyNumberFormat="1" applyFont="1" applyFill="1" applyBorder="1" applyAlignment="1" applyProtection="1">
      <alignment vertical="center" shrinkToFit="1"/>
      <protection locked="0"/>
    </xf>
    <xf numFmtId="0" fontId="18" fillId="2" borderId="38" xfId="0" applyFont="1" applyFill="1" applyBorder="1" applyAlignment="1" applyProtection="1">
      <alignment vertical="center"/>
      <protection locked="0"/>
    </xf>
    <xf numFmtId="0" fontId="17" fillId="2" borderId="15" xfId="0" applyFont="1" applyFill="1" applyBorder="1" applyAlignment="1" applyProtection="1">
      <alignment vertical="center"/>
      <protection locked="0"/>
    </xf>
    <xf numFmtId="0" fontId="17" fillId="2" borderId="34" xfId="0" applyFont="1" applyFill="1" applyBorder="1" applyAlignment="1">
      <alignment horizontal="left" vertical="center" shrinkToFit="1"/>
    </xf>
    <xf numFmtId="0" fontId="21" fillId="2" borderId="0" xfId="0" applyFont="1" applyFill="1" applyBorder="1" applyAlignment="1">
      <alignment vertical="center" shrinkToFit="1"/>
    </xf>
    <xf numFmtId="49" fontId="17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59" xfId="0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right" vertical="center" shrinkToFit="1"/>
      <protection locked="0"/>
    </xf>
    <xf numFmtId="0" fontId="16" fillId="2" borderId="1" xfId="0" applyFont="1" applyFill="1" applyBorder="1" applyAlignment="1">
      <alignment horizontal="center" textRotation="90" wrapText="1"/>
    </xf>
    <xf numFmtId="0" fontId="20" fillId="2" borderId="3" xfId="0" applyFont="1" applyFill="1" applyBorder="1" applyAlignment="1" applyProtection="1">
      <alignment horizontal="left" vertical="center" shrinkToFit="1"/>
      <protection locked="0"/>
    </xf>
    <xf numFmtId="0" fontId="21" fillId="2" borderId="6" xfId="1" applyFont="1" applyFill="1" applyBorder="1"/>
    <xf numFmtId="0" fontId="21" fillId="2" borderId="32" xfId="1" applyFont="1" applyFill="1" applyBorder="1"/>
    <xf numFmtId="0" fontId="21" fillId="2" borderId="60" xfId="1" applyFont="1" applyFill="1" applyBorder="1"/>
    <xf numFmtId="0" fontId="17" fillId="2" borderId="4" xfId="1" applyFont="1" applyFill="1" applyBorder="1" applyAlignment="1">
      <alignment wrapText="1"/>
    </xf>
    <xf numFmtId="0" fontId="17" fillId="2" borderId="61" xfId="1" applyFont="1" applyFill="1" applyBorder="1" applyAlignment="1">
      <alignment wrapText="1"/>
    </xf>
    <xf numFmtId="0" fontId="17" fillId="2" borderId="6" xfId="1" applyFont="1" applyFill="1" applyBorder="1" applyAlignment="1">
      <alignment vertical="center"/>
    </xf>
    <xf numFmtId="0" fontId="17" fillId="2" borderId="6" xfId="1" applyFont="1" applyFill="1" applyBorder="1" applyAlignment="1">
      <alignment vertical="center" wrapText="1"/>
    </xf>
    <xf numFmtId="49" fontId="18" fillId="2" borderId="62" xfId="0" applyNumberFormat="1" applyFont="1" applyFill="1" applyBorder="1" applyAlignment="1" applyProtection="1">
      <alignment horizontal="center" vertical="center"/>
      <protection locked="0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2" borderId="63" xfId="0" applyNumberFormat="1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47" xfId="0" applyFont="1" applyFill="1" applyBorder="1" applyAlignment="1" applyProtection="1">
      <alignment horizontal="center" vertical="center"/>
      <protection locked="0"/>
    </xf>
    <xf numFmtId="0" fontId="17" fillId="2" borderId="49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64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2" fontId="17" fillId="2" borderId="6" xfId="0" applyNumberFormat="1" applyFont="1" applyFill="1" applyBorder="1" applyAlignment="1" applyProtection="1">
      <alignment horizontal="center" vertical="center"/>
      <protection locked="0"/>
    </xf>
    <xf numFmtId="2" fontId="16" fillId="2" borderId="1" xfId="0" applyNumberFormat="1" applyFont="1" applyFill="1" applyBorder="1" applyAlignment="1">
      <alignment horizontal="center" textRotation="90" wrapText="1"/>
    </xf>
    <xf numFmtId="2" fontId="17" fillId="2" borderId="3" xfId="0" applyNumberFormat="1" applyFont="1" applyFill="1" applyBorder="1" applyAlignment="1" applyProtection="1">
      <alignment horizontal="center" vertical="center"/>
      <protection locked="0"/>
    </xf>
    <xf numFmtId="2" fontId="17" fillId="2" borderId="4" xfId="0" applyNumberFormat="1" applyFont="1" applyFill="1" applyBorder="1" applyAlignment="1" applyProtection="1">
      <alignment horizontal="center" vertical="center"/>
      <protection locked="0"/>
    </xf>
    <xf numFmtId="2" fontId="17" fillId="2" borderId="10" xfId="0" applyNumberFormat="1" applyFont="1" applyFill="1" applyBorder="1" applyAlignment="1" applyProtection="1">
      <alignment horizontal="center" vertical="center"/>
      <protection locked="0"/>
    </xf>
    <xf numFmtId="2" fontId="17" fillId="2" borderId="30" xfId="0" applyNumberFormat="1" applyFont="1" applyFill="1" applyBorder="1" applyAlignment="1" applyProtection="1">
      <alignment horizontal="center" vertical="center"/>
      <protection locked="0"/>
    </xf>
    <xf numFmtId="2" fontId="17" fillId="2" borderId="20" xfId="0" applyNumberFormat="1" applyFont="1" applyFill="1" applyBorder="1" applyAlignment="1" applyProtection="1">
      <alignment horizontal="center" vertical="center"/>
      <protection locked="0"/>
    </xf>
    <xf numFmtId="2" fontId="17" fillId="2" borderId="5" xfId="0" applyNumberFormat="1" applyFont="1" applyFill="1" applyBorder="1" applyAlignment="1" applyProtection="1">
      <alignment horizontal="center" vertical="center"/>
      <protection locked="0"/>
    </xf>
    <xf numFmtId="2" fontId="17" fillId="2" borderId="49" xfId="0" applyNumberFormat="1" applyFont="1" applyFill="1" applyBorder="1" applyAlignment="1" applyProtection="1">
      <alignment horizontal="center" vertical="center"/>
      <protection locked="0"/>
    </xf>
    <xf numFmtId="2" fontId="17" fillId="2" borderId="50" xfId="0" applyNumberFormat="1" applyFont="1" applyFill="1" applyBorder="1" applyAlignment="1" applyProtection="1">
      <alignment horizontal="center" vertical="center"/>
      <protection locked="0"/>
    </xf>
    <xf numFmtId="2" fontId="17" fillId="2" borderId="21" xfId="0" applyNumberFormat="1" applyFont="1" applyFill="1" applyBorder="1" applyAlignment="1" applyProtection="1">
      <alignment horizontal="center" vertical="center"/>
      <protection locked="0"/>
    </xf>
    <xf numFmtId="2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left" vertical="center" shrinkToFit="1"/>
    </xf>
    <xf numFmtId="2" fontId="17" fillId="2" borderId="34" xfId="0" applyNumberFormat="1" applyFont="1" applyFill="1" applyBorder="1" applyAlignment="1" applyProtection="1">
      <alignment horizontal="center" vertical="center"/>
      <protection locked="0"/>
    </xf>
    <xf numFmtId="2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59" xfId="0" applyFont="1" applyFill="1" applyBorder="1" applyAlignment="1" applyProtection="1">
      <alignment horizontal="center" vertical="center" shrinkToFit="1"/>
      <protection locked="0"/>
    </xf>
    <xf numFmtId="0" fontId="17" fillId="2" borderId="2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center" vertical="center"/>
    </xf>
    <xf numFmtId="2" fontId="18" fillId="2" borderId="18" xfId="0" applyNumberFormat="1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8" fillId="2" borderId="37" xfId="0" applyFont="1" applyFill="1" applyBorder="1" applyAlignment="1" applyProtection="1">
      <alignment horizontal="center" vertical="center"/>
    </xf>
    <xf numFmtId="2" fontId="18" fillId="2" borderId="37" xfId="0" applyNumberFormat="1" applyFont="1" applyFill="1" applyBorder="1" applyAlignment="1" applyProtection="1">
      <alignment horizontal="center" vertical="center"/>
    </xf>
    <xf numFmtId="0" fontId="17" fillId="2" borderId="50" xfId="0" applyFont="1" applyFill="1" applyBorder="1" applyAlignment="1" applyProtection="1">
      <alignment horizontal="center" vertical="center"/>
    </xf>
    <xf numFmtId="0" fontId="17" fillId="2" borderId="49" xfId="0" applyFont="1" applyFill="1" applyBorder="1" applyAlignment="1" applyProtection="1">
      <alignment horizontal="center" vertical="center"/>
    </xf>
    <xf numFmtId="0" fontId="17" fillId="2" borderId="14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3" fontId="18" fillId="2" borderId="62" xfId="0" applyNumberFormat="1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8" fillId="2" borderId="44" xfId="0" applyFont="1" applyFill="1" applyBorder="1" applyAlignment="1" applyProtection="1">
      <alignment horizontal="center" vertical="center"/>
    </xf>
    <xf numFmtId="2" fontId="18" fillId="2" borderId="44" xfId="0" applyNumberFormat="1" applyFont="1" applyFill="1" applyBorder="1" applyAlignment="1" applyProtection="1">
      <alignment horizontal="center" vertical="center"/>
    </xf>
    <xf numFmtId="0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</xf>
    <xf numFmtId="0" fontId="18" fillId="2" borderId="62" xfId="0" applyFont="1" applyFill="1" applyBorder="1" applyAlignment="1" applyProtection="1">
      <alignment horizontal="center" vertical="center"/>
    </xf>
    <xf numFmtId="0" fontId="18" fillId="2" borderId="65" xfId="0" applyFont="1" applyFill="1" applyBorder="1" applyAlignment="1" applyProtection="1">
      <alignment horizontal="center" vertical="center"/>
    </xf>
    <xf numFmtId="4" fontId="18" fillId="2" borderId="62" xfId="0" applyNumberFormat="1" applyFont="1" applyFill="1" applyBorder="1" applyAlignment="1" applyProtection="1">
      <alignment horizontal="center" vertical="center"/>
    </xf>
    <xf numFmtId="1" fontId="17" fillId="2" borderId="50" xfId="0" applyNumberFormat="1" applyFont="1" applyFill="1" applyBorder="1" applyAlignment="1" applyProtection="1">
      <alignment horizontal="center" vertical="center"/>
    </xf>
    <xf numFmtId="0" fontId="21" fillId="0" borderId="32" xfId="1" applyFont="1" applyBorder="1" applyAlignment="1">
      <alignment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21" fillId="0" borderId="32" xfId="1" applyFont="1" applyBorder="1"/>
    <xf numFmtId="0" fontId="21" fillId="0" borderId="60" xfId="1" applyFont="1" applyBorder="1"/>
    <xf numFmtId="0" fontId="21" fillId="0" borderId="6" xfId="1" applyFont="1" applyBorder="1"/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49" fontId="12" fillId="2" borderId="4" xfId="0" applyNumberFormat="1" applyFont="1" applyFill="1" applyBorder="1" applyAlignment="1" applyProtection="1">
      <alignment vertical="center" wrapText="1" shrinkToFit="1"/>
      <protection locked="0"/>
    </xf>
    <xf numFmtId="49" fontId="12" fillId="2" borderId="19" xfId="0" applyNumberFormat="1" applyFont="1" applyFill="1" applyBorder="1" applyAlignment="1" applyProtection="1">
      <alignment vertical="center" shrinkToFit="1"/>
      <protection locked="0"/>
    </xf>
    <xf numFmtId="49" fontId="18" fillId="2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right" vertical="center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0" fontId="10" fillId="0" borderId="4" xfId="1" applyFont="1" applyBorder="1" applyAlignment="1">
      <alignment vertical="center" wrapText="1"/>
    </xf>
    <xf numFmtId="49" fontId="13" fillId="2" borderId="3" xfId="0" applyNumberFormat="1" applyFont="1" applyFill="1" applyBorder="1" applyAlignment="1" applyProtection="1">
      <alignment vertical="center" wrapText="1" shrinkToFit="1"/>
      <protection locked="0"/>
    </xf>
    <xf numFmtId="0" fontId="10" fillId="0" borderId="3" xfId="1" applyFont="1" applyBorder="1" applyAlignment="1">
      <alignment vertical="center" wrapText="1"/>
    </xf>
    <xf numFmtId="49" fontId="13" fillId="0" borderId="19" xfId="0" applyNumberFormat="1" applyFont="1" applyBorder="1" applyAlignment="1" applyProtection="1">
      <alignment vertical="center" wrapText="1" shrinkToFit="1"/>
      <protection locked="0"/>
    </xf>
    <xf numFmtId="49" fontId="13" fillId="2" borderId="24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3" xfId="0" applyNumberFormat="1" applyFont="1" applyFill="1" applyBorder="1" applyAlignment="1" applyProtection="1">
      <alignment vertical="center" wrapText="1" shrinkToFit="1"/>
      <protection locked="0"/>
    </xf>
    <xf numFmtId="49" fontId="23" fillId="2" borderId="4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49" fontId="13" fillId="2" borderId="19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49" fontId="12" fillId="2" borderId="19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49" fontId="13" fillId="2" borderId="3" xfId="0" applyNumberFormat="1" applyFont="1" applyFill="1" applyBorder="1" applyAlignment="1" applyProtection="1">
      <alignment vertical="center" wrapText="1" shrinkToFit="1"/>
      <protection locked="0"/>
    </xf>
    <xf numFmtId="49" fontId="13" fillId="2" borderId="24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49" fontId="13" fillId="2" borderId="3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49" fontId="13" fillId="2" borderId="19" xfId="0" applyNumberFormat="1" applyFont="1" applyFill="1" applyBorder="1" applyAlignment="1" applyProtection="1">
      <alignment vertical="center" wrapText="1" shrinkToFit="1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2" fillId="2" borderId="4" xfId="0" applyNumberFormat="1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49" fontId="13" fillId="2" borderId="4" xfId="0" applyNumberFormat="1" applyFont="1" applyFill="1" applyBorder="1" applyAlignment="1" applyProtection="1">
      <alignment vertical="center" wrapText="1" shrinkToFit="1"/>
      <protection locked="0"/>
    </xf>
    <xf numFmtId="49" fontId="12" fillId="2" borderId="19" xfId="0" applyNumberFormat="1" applyFont="1" applyFill="1" applyBorder="1" applyAlignment="1" applyProtection="1">
      <alignment wrapText="1" shrinkToFit="1"/>
      <protection locked="0"/>
    </xf>
    <xf numFmtId="49" fontId="14" fillId="2" borderId="4" xfId="0" applyNumberFormat="1" applyFont="1" applyFill="1" applyBorder="1" applyAlignment="1" applyProtection="1">
      <alignment wrapText="1" shrinkToFit="1"/>
      <protection locked="0"/>
    </xf>
    <xf numFmtId="0" fontId="17" fillId="0" borderId="6" xfId="0" applyFont="1" applyFill="1" applyBorder="1" applyAlignment="1" applyProtection="1">
      <alignment horizontal="justify" vertical="center" wrapText="1"/>
      <protection locked="0"/>
    </xf>
    <xf numFmtId="0" fontId="17" fillId="0" borderId="6" xfId="0" applyFont="1" applyFill="1" applyBorder="1" applyAlignment="1" applyProtection="1">
      <alignment horizontal="justify" vertical="center"/>
      <protection locked="0"/>
    </xf>
    <xf numFmtId="0" fontId="17" fillId="0" borderId="6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1" fontId="17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right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71" xfId="0" applyFont="1" applyFill="1" applyBorder="1" applyAlignment="1" applyProtection="1">
      <alignment horizontal="justify" vertical="center" wrapText="1"/>
      <protection locked="0"/>
    </xf>
    <xf numFmtId="0" fontId="17" fillId="0" borderId="55" xfId="0" applyFont="1" applyFill="1" applyBorder="1" applyAlignment="1" applyProtection="1">
      <alignment horizontal="justify" vertical="center" wrapText="1"/>
      <protection locked="0"/>
    </xf>
    <xf numFmtId="0" fontId="17" fillId="0" borderId="72" xfId="0" applyFont="1" applyFill="1" applyBorder="1" applyAlignment="1" applyProtection="1">
      <alignment horizontal="justify" vertical="center" wrapText="1"/>
      <protection locked="0"/>
    </xf>
    <xf numFmtId="0" fontId="17" fillId="0" borderId="73" xfId="0" applyFont="1" applyFill="1" applyBorder="1" applyAlignment="1" applyProtection="1">
      <alignment horizontal="justify" vertical="center" wrapText="1"/>
      <protection locked="0"/>
    </xf>
    <xf numFmtId="0" fontId="17" fillId="0" borderId="7" xfId="0" applyFont="1" applyFill="1" applyBorder="1" applyAlignment="1" applyProtection="1">
      <alignment horizontal="justify" vertical="center" wrapText="1"/>
      <protection locked="0"/>
    </xf>
    <xf numFmtId="0" fontId="17" fillId="0" borderId="74" xfId="0" applyFont="1" applyFill="1" applyBorder="1" applyAlignment="1" applyProtection="1">
      <alignment horizontal="justify" vertical="center" wrapText="1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69" xfId="0" applyFont="1" applyFill="1" applyBorder="1" applyAlignment="1" applyProtection="1">
      <alignment horizontal="left" vertical="center"/>
      <protection locked="0"/>
    </xf>
    <xf numFmtId="0" fontId="9" fillId="2" borderId="64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69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56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9" fillId="2" borderId="54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69" xfId="0" applyFont="1" applyFill="1" applyBorder="1" applyAlignment="1" applyProtection="1">
      <alignment horizontal="left" vertical="center" shrinkToFit="1"/>
      <protection locked="0"/>
    </xf>
    <xf numFmtId="0" fontId="17" fillId="0" borderId="6" xfId="0" applyFont="1" applyFill="1" applyBorder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right" vertical="center"/>
      <protection locked="0"/>
    </xf>
    <xf numFmtId="0" fontId="18" fillId="2" borderId="70" xfId="0" applyFont="1" applyFill="1" applyBorder="1" applyAlignment="1" applyProtection="1">
      <alignment horizontal="right" vertical="center"/>
      <protection locked="0"/>
    </xf>
    <xf numFmtId="0" fontId="9" fillId="2" borderId="6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24" fillId="0" borderId="66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10" fillId="2" borderId="69" xfId="0" applyFont="1" applyFill="1" applyBorder="1" applyAlignment="1">
      <alignment vertical="center"/>
    </xf>
    <xf numFmtId="0" fontId="9" fillId="2" borderId="66" xfId="0" applyFont="1" applyFill="1" applyBorder="1" applyAlignment="1" applyProtection="1">
      <alignment horizontal="left" vertical="center" shrinkToFit="1"/>
      <protection locked="0"/>
    </xf>
    <xf numFmtId="0" fontId="9" fillId="2" borderId="33" xfId="0" applyFont="1" applyFill="1" applyBorder="1" applyAlignment="1" applyProtection="1">
      <alignment horizontal="left" vertical="center" shrinkToFit="1"/>
      <protection locked="0"/>
    </xf>
    <xf numFmtId="0" fontId="9" fillId="2" borderId="67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68" xfId="0" applyFont="1" applyFill="1" applyBorder="1" applyAlignment="1" applyProtection="1">
      <alignment horizontal="left" vertical="center" shrinkToFit="1"/>
      <protection locked="0"/>
    </xf>
    <xf numFmtId="0" fontId="9" fillId="2" borderId="70" xfId="0" applyFont="1" applyFill="1" applyBorder="1" applyAlignment="1" applyProtection="1">
      <alignment horizontal="left" vertical="center" shrinkToFit="1"/>
      <protection locked="0"/>
    </xf>
    <xf numFmtId="0" fontId="18" fillId="2" borderId="54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18" fillId="2" borderId="69" xfId="0" applyFont="1" applyFill="1" applyBorder="1" applyAlignment="1" applyProtection="1">
      <alignment horizontal="left" vertical="center" shrinkToFit="1"/>
      <protection locked="0"/>
    </xf>
    <xf numFmtId="0" fontId="18" fillId="2" borderId="66" xfId="0" applyFont="1" applyFill="1" applyBorder="1" applyAlignment="1" applyProtection="1">
      <alignment horizontal="left" vertical="center"/>
      <protection locked="0"/>
    </xf>
    <xf numFmtId="0" fontId="17" fillId="2" borderId="33" xfId="0" applyFont="1" applyFill="1" applyBorder="1" applyAlignment="1" applyProtection="1">
      <alignment horizontal="left" vertical="center"/>
      <protection locked="0"/>
    </xf>
    <xf numFmtId="0" fontId="17" fillId="2" borderId="6" xfId="0" applyFont="1" applyFill="1" applyBorder="1" applyAlignment="1" applyProtection="1">
      <alignment horizontal="left" vertical="center" wrapText="1"/>
      <protection locked="0"/>
    </xf>
    <xf numFmtId="0" fontId="18" fillId="2" borderId="64" xfId="0" applyFont="1" applyFill="1" applyBorder="1" applyAlignment="1" applyProtection="1">
      <alignment horizontal="left" vertical="center"/>
      <protection locked="0"/>
    </xf>
    <xf numFmtId="0" fontId="18" fillId="2" borderId="38" xfId="0" applyFont="1" applyFill="1" applyBorder="1" applyAlignment="1" applyProtection="1">
      <alignment horizontal="left" vertical="center" shrinkToFit="1"/>
      <protection locked="0"/>
    </xf>
    <xf numFmtId="0" fontId="18" fillId="2" borderId="28" xfId="0" applyFont="1" applyFill="1" applyBorder="1" applyAlignment="1" applyProtection="1">
      <alignment horizontal="left" vertical="center" shrinkToFit="1"/>
      <protection locked="0"/>
    </xf>
    <xf numFmtId="0" fontId="18" fillId="2" borderId="68" xfId="0" applyFont="1" applyFill="1" applyBorder="1" applyAlignment="1" applyProtection="1">
      <alignment horizontal="left" vertical="center" shrinkToFit="1"/>
      <protection locked="0"/>
    </xf>
    <xf numFmtId="0" fontId="24" fillId="2" borderId="66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67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70" xfId="0" applyFont="1" applyFill="1" applyBorder="1" applyAlignment="1">
      <alignment horizontal="center" vertical="center" wrapText="1"/>
    </xf>
    <xf numFmtId="2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75" xfId="0" applyFont="1" applyFill="1" applyBorder="1" applyAlignment="1" applyProtection="1">
      <alignment horizontal="left" vertical="center"/>
      <protection locked="0"/>
    </xf>
    <xf numFmtId="0" fontId="27" fillId="2" borderId="69" xfId="0" applyFont="1" applyFill="1" applyBorder="1" applyAlignment="1" applyProtection="1">
      <alignment horizontal="left" vertical="center"/>
      <protection locked="0"/>
    </xf>
    <xf numFmtId="0" fontId="27" fillId="2" borderId="76" xfId="0" applyFont="1" applyFill="1" applyBorder="1" applyAlignment="1" applyProtection="1">
      <alignment horizontal="left" vertical="center"/>
      <protection locked="0"/>
    </xf>
    <xf numFmtId="0" fontId="27" fillId="2" borderId="77" xfId="0" applyFont="1" applyFill="1" applyBorder="1" applyAlignment="1" applyProtection="1">
      <alignment horizontal="left" vertical="center"/>
      <protection locked="0"/>
    </xf>
    <xf numFmtId="0" fontId="18" fillId="2" borderId="54" xfId="0" applyFont="1" applyFill="1" applyBorder="1" applyAlignment="1" applyProtection="1">
      <alignment horizontal="left" vertical="center"/>
      <protection locked="0"/>
    </xf>
    <xf numFmtId="0" fontId="17" fillId="2" borderId="15" xfId="0" applyFont="1" applyFill="1" applyBorder="1" applyAlignment="1" applyProtection="1">
      <alignment horizontal="left" vertical="center"/>
      <protection locked="0"/>
    </xf>
    <xf numFmtId="0" fontId="27" fillId="2" borderId="78" xfId="0" applyFont="1" applyFill="1" applyBorder="1" applyAlignment="1" applyProtection="1">
      <alignment horizontal="left" vertical="center"/>
      <protection locked="0"/>
    </xf>
    <xf numFmtId="0" fontId="27" fillId="2" borderId="79" xfId="0" applyFont="1" applyFill="1" applyBorder="1" applyAlignment="1" applyProtection="1">
      <alignment horizontal="left" vertical="center"/>
      <protection locked="0"/>
    </xf>
    <xf numFmtId="0" fontId="27" fillId="2" borderId="75" xfId="0" applyFont="1" applyFill="1" applyBorder="1" applyAlignment="1" applyProtection="1">
      <alignment vertical="center"/>
      <protection locked="0"/>
    </xf>
    <xf numFmtId="0" fontId="27" fillId="2" borderId="69" xfId="0" applyFont="1" applyFill="1" applyBorder="1" applyAlignment="1" applyProtection="1">
      <alignment vertical="center"/>
      <protection locked="0"/>
    </xf>
    <xf numFmtId="0" fontId="17" fillId="2" borderId="6" xfId="0" applyFont="1" applyFill="1" applyBorder="1" applyAlignment="1">
      <alignment horizontal="left" vertical="center" wrapText="1"/>
    </xf>
    <xf numFmtId="0" fontId="18" fillId="2" borderId="66" xfId="0" applyFont="1" applyFill="1" applyBorder="1" applyAlignment="1" applyProtection="1">
      <alignment horizontal="left" vertical="center" shrinkToFit="1"/>
      <protection locked="0"/>
    </xf>
    <xf numFmtId="0" fontId="18" fillId="2" borderId="33" xfId="0" applyFont="1" applyFill="1" applyBorder="1" applyAlignment="1" applyProtection="1">
      <alignment horizontal="left" vertical="center" shrinkToFit="1"/>
      <protection locked="0"/>
    </xf>
    <xf numFmtId="0" fontId="18" fillId="2" borderId="67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/>
      <protection locked="0"/>
    </xf>
    <xf numFmtId="0" fontId="18" fillId="2" borderId="38" xfId="0" applyFont="1" applyFill="1" applyBorder="1" applyAlignment="1" applyProtection="1">
      <alignment horizontal="left" vertical="center"/>
      <protection locked="0"/>
    </xf>
    <xf numFmtId="174" fontId="17" fillId="2" borderId="6" xfId="0" applyNumberFormat="1" applyFont="1" applyFill="1" applyBorder="1" applyAlignment="1" applyProtection="1">
      <alignment horizontal="center" vertical="center" wrapText="1"/>
    </xf>
    <xf numFmtId="174" fontId="17" fillId="2" borderId="6" xfId="0" applyNumberFormat="1" applyFont="1" applyFill="1" applyBorder="1" applyAlignment="1" applyProtection="1">
      <alignment horizontal="center" vertical="center"/>
    </xf>
    <xf numFmtId="2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Alignment="1">
      <alignment horizontal="center" vertical="center"/>
    </xf>
    <xf numFmtId="17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17" fillId="0" borderId="8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Normalny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Arkusz2"/>
  <dimension ref="A1:AM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>
      <c r="A1" s="379" t="s">
        <v>42</v>
      </c>
      <c r="B1" s="380"/>
      <c r="C1" s="380"/>
      <c r="D1" s="380"/>
      <c r="E1" s="380"/>
      <c r="F1" s="380"/>
      <c r="G1" s="380"/>
      <c r="H1" s="380"/>
      <c r="I1" s="380"/>
    </row>
    <row r="2" spans="1:31" ht="20.100000000000001" customHeight="1" thickBot="1">
      <c r="A2" s="392" t="s">
        <v>20</v>
      </c>
      <c r="B2" s="393"/>
      <c r="C2" s="74"/>
      <c r="Q2" s="75"/>
      <c r="S2" s="75"/>
      <c r="U2" s="75"/>
      <c r="W2" s="75"/>
      <c r="Y2" s="75"/>
      <c r="AA2" s="75"/>
    </row>
    <row r="3" spans="1:31" ht="12.95" customHeight="1" thickTop="1" thickBot="1">
      <c r="F3" s="4"/>
      <c r="G3" s="381" t="s">
        <v>3</v>
      </c>
      <c r="H3" s="382"/>
      <c r="I3" s="382"/>
      <c r="J3" s="382"/>
      <c r="K3" s="382"/>
      <c r="L3" s="382"/>
      <c r="M3" s="382"/>
      <c r="N3" s="383"/>
      <c r="O3" s="387" t="s">
        <v>0</v>
      </c>
      <c r="P3" s="388"/>
      <c r="Q3" s="388"/>
      <c r="R3" s="388"/>
      <c r="S3" s="387" t="s">
        <v>1</v>
      </c>
      <c r="T3" s="388"/>
      <c r="U3" s="388"/>
      <c r="V3" s="388"/>
      <c r="W3" s="387" t="s">
        <v>2</v>
      </c>
      <c r="X3" s="388"/>
      <c r="Y3" s="388"/>
      <c r="Z3" s="388"/>
      <c r="AA3" s="394" t="s">
        <v>55</v>
      </c>
      <c r="AB3" s="395"/>
      <c r="AC3" s="395"/>
      <c r="AD3" s="395"/>
      <c r="AE3" s="396"/>
    </row>
    <row r="4" spans="1:31" ht="16.5" customHeight="1" thickTop="1" thickBot="1">
      <c r="F4" s="4"/>
      <c r="G4" s="384"/>
      <c r="H4" s="385"/>
      <c r="I4" s="385"/>
      <c r="J4" s="385"/>
      <c r="K4" s="385"/>
      <c r="L4" s="385"/>
      <c r="M4" s="385"/>
      <c r="N4" s="386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387" t="s">
        <v>9</v>
      </c>
      <c r="Z4" s="400"/>
      <c r="AA4" s="397"/>
      <c r="AB4" s="398"/>
      <c r="AC4" s="398"/>
      <c r="AD4" s="398"/>
      <c r="AE4" s="399"/>
    </row>
    <row r="5" spans="1:31" s="76" customFormat="1" ht="182.25" customHeight="1" thickTop="1" thickBot="1">
      <c r="A5" s="7" t="s">
        <v>10</v>
      </c>
      <c r="B5" s="8" t="s">
        <v>21</v>
      </c>
      <c r="C5" s="9" t="s">
        <v>56</v>
      </c>
      <c r="D5" s="95" t="s">
        <v>15</v>
      </c>
      <c r="E5" s="95" t="s">
        <v>43</v>
      </c>
      <c r="F5" s="95" t="s">
        <v>44</v>
      </c>
      <c r="G5" s="96" t="s">
        <v>11</v>
      </c>
      <c r="H5" s="97" t="s">
        <v>23</v>
      </c>
      <c r="I5" s="98" t="s">
        <v>24</v>
      </c>
      <c r="J5" s="98" t="s">
        <v>25</v>
      </c>
      <c r="K5" s="98" t="s">
        <v>26</v>
      </c>
      <c r="L5" s="98" t="s">
        <v>27</v>
      </c>
      <c r="M5" s="99" t="s">
        <v>51</v>
      </c>
      <c r="N5" s="100" t="s">
        <v>50</v>
      </c>
      <c r="O5" s="97" t="s">
        <v>12</v>
      </c>
      <c r="P5" s="101" t="s">
        <v>18</v>
      </c>
      <c r="Q5" s="97" t="s">
        <v>12</v>
      </c>
      <c r="R5" s="101" t="s">
        <v>18</v>
      </c>
      <c r="S5" s="97" t="s">
        <v>12</v>
      </c>
      <c r="T5" s="101" t="s">
        <v>18</v>
      </c>
      <c r="U5" s="97" t="s">
        <v>12</v>
      </c>
      <c r="V5" s="101" t="s">
        <v>18</v>
      </c>
      <c r="W5" s="97" t="s">
        <v>12</v>
      </c>
      <c r="X5" s="103" t="s">
        <v>18</v>
      </c>
      <c r="Y5" s="104" t="s">
        <v>12</v>
      </c>
      <c r="Z5" s="103" t="s">
        <v>18</v>
      </c>
      <c r="AA5" s="143" t="s">
        <v>22</v>
      </c>
      <c r="AB5" s="143" t="s">
        <v>45</v>
      </c>
      <c r="AC5" s="143" t="s">
        <v>46</v>
      </c>
      <c r="AD5" s="143" t="s">
        <v>54</v>
      </c>
      <c r="AE5" s="143" t="s">
        <v>53</v>
      </c>
    </row>
    <row r="6" spans="1:31" s="72" customFormat="1" ht="16.5" thickTop="1" thickBot="1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>
      <c r="A7" s="375" t="s">
        <v>28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/>
      <c r="T7" s="376"/>
      <c r="U7" s="376"/>
      <c r="V7" s="376"/>
      <c r="W7" s="376"/>
      <c r="X7" s="376"/>
      <c r="Y7" s="376"/>
      <c r="Z7" s="376"/>
      <c r="AA7" s="376"/>
      <c r="AB7" s="376"/>
      <c r="AC7" s="376"/>
      <c r="AD7" s="376"/>
      <c r="AE7" s="377"/>
    </row>
    <row r="8" spans="1:31" ht="17.100000000000001" customHeight="1" thickTop="1">
      <c r="A8" s="10"/>
      <c r="B8" s="89"/>
      <c r="C8" s="56"/>
      <c r="D8" s="10"/>
      <c r="E8" s="57"/>
      <c r="F8" s="108"/>
      <c r="G8" s="58">
        <f>SUM(H8:N8)</f>
        <v>0</v>
      </c>
      <c r="H8" s="61"/>
      <c r="I8" s="90"/>
      <c r="J8" s="109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10"/>
      <c r="AB8" s="110"/>
      <c r="AC8" s="110"/>
      <c r="AD8" s="110"/>
      <c r="AE8" s="110"/>
    </row>
    <row r="9" spans="1:31" ht="17.100000000000001" customHeight="1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6"/>
      <c r="AB9" s="106"/>
      <c r="AC9" s="106"/>
      <c r="AD9" s="106"/>
      <c r="AE9" s="106"/>
    </row>
    <row r="10" spans="1:31" ht="17.100000000000001" customHeight="1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6"/>
      <c r="AB10" s="106"/>
      <c r="AC10" s="106"/>
      <c r="AD10" s="106"/>
      <c r="AE10" s="106"/>
    </row>
    <row r="11" spans="1:31" ht="17.100000000000001" customHeight="1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6"/>
      <c r="AB11" s="106"/>
      <c r="AC11" s="106"/>
      <c r="AD11" s="106"/>
      <c r="AE11" s="106"/>
    </row>
    <row r="12" spans="1:31" ht="17.100000000000001" customHeight="1" thickBot="1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7"/>
      <c r="AB12" s="107"/>
      <c r="AC12" s="107"/>
      <c r="AD12" s="107"/>
      <c r="AE12" s="107"/>
    </row>
    <row r="13" spans="1:31" s="77" customFormat="1" ht="17.100000000000001" customHeight="1" thickTop="1" thickBot="1">
      <c r="A13" s="354" t="s">
        <v>11</v>
      </c>
      <c r="B13" s="355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>
      <c r="A14" s="375" t="s">
        <v>29</v>
      </c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7"/>
    </row>
    <row r="15" spans="1:31" ht="17.100000000000001" customHeight="1" thickTop="1">
      <c r="A15" s="10"/>
      <c r="B15" s="111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12"/>
      <c r="AC15" s="110"/>
      <c r="AD15" s="110"/>
      <c r="AE15" s="110"/>
    </row>
    <row r="16" spans="1:31" ht="17.100000000000001" customHeight="1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02"/>
      <c r="J16" s="19"/>
      <c r="K16" s="102"/>
      <c r="L16" s="102"/>
      <c r="M16" s="102"/>
      <c r="N16" s="102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5"/>
      <c r="AC16" s="106"/>
      <c r="AD16" s="106"/>
      <c r="AE16" s="106"/>
    </row>
    <row r="17" spans="1:39" ht="17.100000000000001" customHeight="1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02"/>
      <c r="J17" s="19"/>
      <c r="K17" s="102"/>
      <c r="L17" s="102"/>
      <c r="M17" s="102"/>
      <c r="N17" s="102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5"/>
      <c r="AC17" s="106"/>
      <c r="AD17" s="106"/>
      <c r="AE17" s="106"/>
    </row>
    <row r="18" spans="1:39" ht="17.100000000000001" customHeight="1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02"/>
      <c r="J18" s="19"/>
      <c r="K18" s="102"/>
      <c r="L18" s="102"/>
      <c r="M18" s="102"/>
      <c r="N18" s="102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5"/>
      <c r="AC18" s="106"/>
      <c r="AD18" s="106"/>
      <c r="AE18" s="106"/>
      <c r="AG18" s="93"/>
      <c r="AH18" s="93"/>
      <c r="AI18" s="93"/>
      <c r="AJ18" s="93"/>
      <c r="AK18" s="93"/>
      <c r="AL18" s="93"/>
      <c r="AM18" s="93"/>
    </row>
    <row r="19" spans="1:39" ht="17.100000000000001" customHeight="1" thickBot="1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7"/>
      <c r="AC19" s="107"/>
      <c r="AD19" s="107"/>
      <c r="AE19" s="107"/>
      <c r="AG19" s="93"/>
      <c r="AH19" s="93"/>
      <c r="AI19" s="93"/>
      <c r="AJ19" s="93"/>
      <c r="AK19" s="93"/>
      <c r="AL19" s="93"/>
      <c r="AM19" s="93"/>
    </row>
    <row r="20" spans="1:39" s="77" customFormat="1" ht="17.100000000000001" customHeight="1" thickTop="1" thickBot="1">
      <c r="A20" s="354" t="s">
        <v>11</v>
      </c>
      <c r="B20" s="355"/>
      <c r="C20" s="53"/>
      <c r="D20" s="54">
        <f>SUM(D15:D19)</f>
        <v>0</v>
      </c>
      <c r="E20" s="55"/>
      <c r="F20" s="55"/>
      <c r="G20" s="32">
        <f>SUM(G15:G19)</f>
        <v>0</v>
      </c>
      <c r="H20" s="113">
        <f t="shared" ref="H20:AE20" si="2">SUM(H15:H19)</f>
        <v>0</v>
      </c>
      <c r="I20" s="114">
        <f t="shared" si="2"/>
        <v>0</v>
      </c>
      <c r="J20" s="114">
        <f t="shared" si="2"/>
        <v>0</v>
      </c>
      <c r="K20" s="114">
        <f t="shared" si="2"/>
        <v>0</v>
      </c>
      <c r="L20" s="114">
        <f t="shared" si="2"/>
        <v>0</v>
      </c>
      <c r="M20" s="114">
        <f t="shared" si="2"/>
        <v>0</v>
      </c>
      <c r="N20" s="114">
        <f t="shared" si="2"/>
        <v>0</v>
      </c>
      <c r="O20" s="113">
        <f t="shared" si="2"/>
        <v>0</v>
      </c>
      <c r="P20" s="115">
        <f t="shared" si="2"/>
        <v>0</v>
      </c>
      <c r="Q20" s="113">
        <f t="shared" si="2"/>
        <v>0</v>
      </c>
      <c r="R20" s="115">
        <f t="shared" si="2"/>
        <v>0</v>
      </c>
      <c r="S20" s="113">
        <f t="shared" si="2"/>
        <v>0</v>
      </c>
      <c r="T20" s="116">
        <f t="shared" si="2"/>
        <v>0</v>
      </c>
      <c r="U20" s="113">
        <f t="shared" si="2"/>
        <v>0</v>
      </c>
      <c r="V20" s="115">
        <f t="shared" si="2"/>
        <v>0</v>
      </c>
      <c r="W20" s="113">
        <f t="shared" si="2"/>
        <v>0</v>
      </c>
      <c r="X20" s="115">
        <f t="shared" si="2"/>
        <v>0</v>
      </c>
      <c r="Y20" s="113">
        <f t="shared" si="2"/>
        <v>0</v>
      </c>
      <c r="Z20" s="115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  <c r="AG20" s="94"/>
      <c r="AH20" s="94"/>
      <c r="AI20" s="94"/>
      <c r="AJ20" s="94"/>
      <c r="AK20" s="94"/>
      <c r="AL20" s="94"/>
      <c r="AM20" s="94"/>
    </row>
    <row r="21" spans="1:39" ht="17.100000000000001" customHeight="1" thickTop="1" thickBot="1">
      <c r="A21" s="401" t="s">
        <v>30</v>
      </c>
      <c r="B21" s="402"/>
      <c r="C21" s="402"/>
      <c r="D21" s="402"/>
      <c r="E21" s="402"/>
      <c r="F21" s="402"/>
      <c r="G21" s="402"/>
      <c r="H21" s="402"/>
      <c r="I21" s="402"/>
      <c r="J21" s="402"/>
      <c r="K21" s="402"/>
      <c r="L21" s="402"/>
      <c r="M21" s="402"/>
      <c r="N21" s="402"/>
      <c r="O21" s="402"/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3"/>
      <c r="AG21" s="94"/>
      <c r="AH21" s="94"/>
      <c r="AI21" s="94"/>
      <c r="AJ21" s="94"/>
      <c r="AK21" s="94"/>
      <c r="AL21" s="94"/>
      <c r="AM21" s="93"/>
    </row>
    <row r="22" spans="1:39" ht="17.100000000000001" customHeight="1" thickTop="1">
      <c r="A22" s="10"/>
      <c r="B22" s="118"/>
      <c r="C22" s="56"/>
      <c r="D22" s="10"/>
      <c r="E22" s="57"/>
      <c r="F22" s="119"/>
      <c r="G22" s="58">
        <f>SUM(H22:N22)</f>
        <v>0</v>
      </c>
      <c r="H22" s="61"/>
      <c r="I22" s="90"/>
      <c r="J22" s="90"/>
      <c r="K22" s="90"/>
      <c r="L22" s="120"/>
      <c r="M22" s="120"/>
      <c r="N22" s="59"/>
      <c r="O22" s="121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22"/>
      <c r="AB22" s="110"/>
      <c r="AC22" s="110"/>
      <c r="AD22" s="110"/>
      <c r="AE22" s="110"/>
      <c r="AG22" s="93"/>
      <c r="AH22" s="93"/>
      <c r="AI22" s="93"/>
      <c r="AJ22" s="93"/>
      <c r="AK22" s="93"/>
      <c r="AL22" s="93"/>
      <c r="AM22" s="93"/>
    </row>
    <row r="23" spans="1:39" ht="17.100000000000001" customHeight="1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3"/>
      <c r="AB23" s="106"/>
      <c r="AC23" s="106"/>
      <c r="AD23" s="106"/>
      <c r="AE23" s="106"/>
      <c r="AG23" s="93"/>
      <c r="AH23" s="93"/>
      <c r="AI23" s="93"/>
      <c r="AJ23" s="93"/>
      <c r="AK23" s="93"/>
      <c r="AL23" s="93"/>
      <c r="AM23" s="93"/>
    </row>
    <row r="24" spans="1:39" ht="17.100000000000001" customHeight="1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3"/>
      <c r="AB24" s="106"/>
      <c r="AC24" s="106"/>
      <c r="AD24" s="106"/>
      <c r="AE24" s="106"/>
    </row>
    <row r="25" spans="1:39" ht="17.100000000000001" customHeight="1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3"/>
      <c r="AB25" s="106"/>
      <c r="AC25" s="106"/>
      <c r="AD25" s="106"/>
      <c r="AE25" s="106"/>
    </row>
    <row r="26" spans="1:39" ht="17.100000000000001" customHeight="1" thickBot="1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4"/>
      <c r="AB26" s="107"/>
      <c r="AC26" s="107"/>
      <c r="AD26" s="107"/>
      <c r="AE26" s="107"/>
    </row>
    <row r="27" spans="1:39" s="77" customFormat="1" ht="17.100000000000001" customHeight="1" thickTop="1" thickBot="1">
      <c r="A27" s="354" t="s">
        <v>11</v>
      </c>
      <c r="B27" s="355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9" ht="17.100000000000001" customHeight="1" thickTop="1" thickBot="1">
      <c r="A28" s="375" t="s">
        <v>31</v>
      </c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7"/>
    </row>
    <row r="29" spans="1:39" ht="17.100000000000001" customHeight="1" thickTop="1">
      <c r="A29" s="39"/>
      <c r="B29" s="125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6"/>
      <c r="AB29" s="110"/>
      <c r="AC29" s="110"/>
      <c r="AD29" s="110"/>
      <c r="AE29" s="110"/>
    </row>
    <row r="30" spans="1:39" ht="17.100000000000001" customHeight="1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3"/>
      <c r="AB30" s="106"/>
      <c r="AC30" s="106"/>
      <c r="AD30" s="106"/>
      <c r="AE30" s="106"/>
    </row>
    <row r="31" spans="1:39" ht="17.100000000000001" customHeight="1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3"/>
      <c r="AB31" s="106"/>
      <c r="AC31" s="106"/>
      <c r="AD31" s="106"/>
      <c r="AE31" s="106"/>
    </row>
    <row r="32" spans="1:39" ht="17.100000000000001" customHeight="1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3"/>
      <c r="AB32" s="106"/>
      <c r="AC32" s="106"/>
      <c r="AD32" s="106"/>
      <c r="AE32" s="106"/>
    </row>
    <row r="33" spans="1:31" ht="17.100000000000001" customHeight="1" thickBot="1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4"/>
      <c r="AB33" s="127"/>
      <c r="AC33" s="127"/>
      <c r="AD33" s="127"/>
      <c r="AE33" s="127"/>
    </row>
    <row r="34" spans="1:31" s="77" customFormat="1" ht="17.100000000000001" customHeight="1" thickTop="1" thickBot="1">
      <c r="A34" s="391" t="s">
        <v>11</v>
      </c>
      <c r="B34" s="368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>
      <c r="A35" s="375" t="s">
        <v>32</v>
      </c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7"/>
    </row>
    <row r="36" spans="1:31" ht="17.100000000000001" customHeight="1" thickTop="1">
      <c r="A36" s="39"/>
      <c r="B36" s="125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6"/>
      <c r="AB36" s="110"/>
      <c r="AC36" s="110"/>
      <c r="AD36" s="110"/>
      <c r="AE36" s="110"/>
    </row>
    <row r="37" spans="1:31" ht="17.100000000000001" customHeight="1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3"/>
      <c r="AB37" s="106"/>
      <c r="AC37" s="106"/>
      <c r="AD37" s="106"/>
      <c r="AE37" s="106"/>
    </row>
    <row r="38" spans="1:31" ht="17.100000000000001" customHeight="1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3"/>
      <c r="AB38" s="106"/>
      <c r="AC38" s="106"/>
      <c r="AD38" s="106"/>
      <c r="AE38" s="106"/>
    </row>
    <row r="39" spans="1:31" ht="17.100000000000001" customHeight="1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3"/>
      <c r="AB39" s="106"/>
      <c r="AC39" s="106"/>
      <c r="AD39" s="106"/>
      <c r="AE39" s="106"/>
    </row>
    <row r="40" spans="1:31" ht="17.100000000000001" customHeight="1" thickBot="1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4"/>
      <c r="AB40" s="107"/>
      <c r="AC40" s="107"/>
      <c r="AD40" s="107"/>
      <c r="AE40" s="107"/>
    </row>
    <row r="41" spans="1:31" s="77" customFormat="1" ht="17.100000000000001" customHeight="1" thickTop="1" thickBot="1">
      <c r="A41" s="367" t="s">
        <v>11</v>
      </c>
      <c r="B41" s="368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>
      <c r="A42" s="375" t="s">
        <v>33</v>
      </c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7"/>
    </row>
    <row r="43" spans="1:31" ht="17.100000000000001" customHeight="1" thickTop="1">
      <c r="A43" s="39"/>
      <c r="B43" s="125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6"/>
      <c r="AB43" s="110"/>
      <c r="AC43" s="110"/>
      <c r="AD43" s="110"/>
      <c r="AE43" s="110"/>
    </row>
    <row r="44" spans="1:31" ht="17.100000000000001" customHeight="1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3"/>
      <c r="AB44" s="106"/>
      <c r="AC44" s="106"/>
      <c r="AD44" s="106"/>
      <c r="AE44" s="106"/>
    </row>
    <row r="45" spans="1:31" ht="17.100000000000001" customHeight="1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3"/>
      <c r="AB45" s="106"/>
      <c r="AC45" s="106"/>
      <c r="AD45" s="106"/>
      <c r="AE45" s="106"/>
    </row>
    <row r="46" spans="1:31" ht="17.100000000000001" customHeight="1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3"/>
      <c r="AB46" s="106"/>
      <c r="AC46" s="106"/>
      <c r="AD46" s="106"/>
      <c r="AE46" s="106"/>
    </row>
    <row r="47" spans="1:31" ht="17.100000000000001" customHeight="1" thickBot="1">
      <c r="A47" s="24"/>
      <c r="B47" s="22"/>
      <c r="C47" s="23"/>
      <c r="D47" s="24"/>
      <c r="E47" s="25"/>
      <c r="F47" s="25"/>
      <c r="G47" s="128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9"/>
      <c r="U47" s="27"/>
      <c r="V47" s="29"/>
      <c r="W47" s="27"/>
      <c r="X47" s="29"/>
      <c r="Y47" s="27"/>
      <c r="Z47" s="29"/>
      <c r="AA47" s="124"/>
      <c r="AB47" s="107"/>
      <c r="AC47" s="107"/>
      <c r="AD47" s="107"/>
      <c r="AE47" s="107"/>
    </row>
    <row r="48" spans="1:31" s="77" customFormat="1" ht="17.100000000000001" customHeight="1" thickTop="1" thickBot="1">
      <c r="A48" s="354" t="s">
        <v>11</v>
      </c>
      <c r="B48" s="355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>
      <c r="A49" s="371" t="s">
        <v>37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3"/>
    </row>
    <row r="50" spans="1:31" ht="17.100000000000001" customHeight="1" thickBot="1">
      <c r="A50" s="371" t="s">
        <v>35</v>
      </c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3"/>
    </row>
    <row r="51" spans="1:31" ht="17.100000000000001" customHeight="1" thickTop="1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22"/>
      <c r="AB51" s="110"/>
      <c r="AC51" s="110"/>
      <c r="AD51" s="110"/>
      <c r="AE51" s="110"/>
    </row>
    <row r="52" spans="1:31" ht="17.100000000000001" customHeight="1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3"/>
      <c r="AB52" s="106"/>
      <c r="AC52" s="106"/>
      <c r="AD52" s="106"/>
      <c r="AE52" s="106"/>
    </row>
    <row r="53" spans="1:31" ht="17.100000000000001" customHeight="1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3"/>
      <c r="AB53" s="106"/>
      <c r="AC53" s="106"/>
      <c r="AD53" s="106"/>
      <c r="AE53" s="106"/>
    </row>
    <row r="54" spans="1:31" ht="17.100000000000001" customHeight="1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3"/>
      <c r="AB54" s="106"/>
      <c r="AC54" s="106"/>
      <c r="AD54" s="106"/>
      <c r="AE54" s="106"/>
    </row>
    <row r="55" spans="1:31" ht="17.100000000000001" customHeight="1" thickBot="1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4"/>
      <c r="AB55" s="107"/>
      <c r="AC55" s="107"/>
      <c r="AD55" s="107"/>
      <c r="AE55" s="107"/>
    </row>
    <row r="56" spans="1:31" s="77" customFormat="1" ht="17.100000000000001" customHeight="1" thickTop="1" thickBot="1">
      <c r="A56" s="374" t="s">
        <v>11</v>
      </c>
      <c r="B56" s="355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>
      <c r="A57" s="375" t="s">
        <v>36</v>
      </c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7"/>
    </row>
    <row r="58" spans="1:31" ht="17.100000000000001" customHeight="1" thickTop="1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22"/>
      <c r="AB58" s="110"/>
      <c r="AC58" s="110"/>
      <c r="AD58" s="110"/>
      <c r="AE58" s="110"/>
    </row>
    <row r="59" spans="1:31" ht="17.100000000000001" customHeight="1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02"/>
      <c r="J59" s="102"/>
      <c r="K59" s="102"/>
      <c r="L59" s="102"/>
      <c r="M59" s="102"/>
      <c r="N59" s="102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3"/>
      <c r="AB59" s="106"/>
      <c r="AC59" s="106"/>
      <c r="AD59" s="106"/>
      <c r="AE59" s="106"/>
    </row>
    <row r="60" spans="1:31" ht="17.100000000000001" customHeight="1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02"/>
      <c r="J60" s="102"/>
      <c r="K60" s="102"/>
      <c r="L60" s="102"/>
      <c r="M60" s="102"/>
      <c r="N60" s="102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3"/>
      <c r="AB60" s="106"/>
      <c r="AC60" s="106"/>
      <c r="AD60" s="106"/>
      <c r="AE60" s="106"/>
    </row>
    <row r="61" spans="1:31" ht="17.100000000000001" customHeight="1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02"/>
      <c r="J61" s="102"/>
      <c r="K61" s="102"/>
      <c r="L61" s="102"/>
      <c r="M61" s="102"/>
      <c r="N61" s="102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3"/>
      <c r="AB61" s="106"/>
      <c r="AC61" s="106"/>
      <c r="AD61" s="106"/>
      <c r="AE61" s="106"/>
    </row>
    <row r="62" spans="1:31" ht="17.100000000000001" customHeight="1" thickBot="1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02"/>
      <c r="J62" s="102"/>
      <c r="K62" s="102"/>
      <c r="L62" s="102"/>
      <c r="M62" s="102"/>
      <c r="N62" s="102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4"/>
      <c r="AB62" s="107"/>
      <c r="AC62" s="107"/>
      <c r="AD62" s="107"/>
      <c r="AE62" s="107"/>
    </row>
    <row r="63" spans="1:31" s="77" customFormat="1" ht="17.100000000000001" customHeight="1" thickTop="1" thickBot="1">
      <c r="A63" s="374" t="s">
        <v>11</v>
      </c>
      <c r="B63" s="355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>
      <c r="A64" s="401" t="s">
        <v>38</v>
      </c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402"/>
      <c r="AC64" s="402"/>
      <c r="AD64" s="402"/>
      <c r="AE64" s="403"/>
    </row>
    <row r="65" spans="1:31" ht="17.100000000000001" customHeight="1" thickBot="1">
      <c r="A65" s="404" t="s">
        <v>35</v>
      </c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  <c r="AE65" s="406"/>
    </row>
    <row r="66" spans="1:31" ht="17.100000000000001" customHeight="1" thickTop="1">
      <c r="A66" s="39"/>
      <c r="B66" s="125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6"/>
      <c r="AB66" s="110"/>
      <c r="AC66" s="110"/>
      <c r="AD66" s="110"/>
      <c r="AE66" s="110"/>
    </row>
    <row r="67" spans="1:31" ht="17.100000000000001" customHeight="1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3"/>
      <c r="AB67" s="106"/>
      <c r="AC67" s="106"/>
      <c r="AD67" s="106"/>
      <c r="AE67" s="106"/>
    </row>
    <row r="68" spans="1:31" ht="17.100000000000001" customHeight="1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3"/>
      <c r="AB68" s="106"/>
      <c r="AC68" s="106"/>
      <c r="AD68" s="106"/>
      <c r="AE68" s="106"/>
    </row>
    <row r="69" spans="1:31" ht="17.100000000000001" customHeight="1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3"/>
      <c r="AB69" s="106"/>
      <c r="AC69" s="106"/>
      <c r="AD69" s="106"/>
      <c r="AE69" s="106"/>
    </row>
    <row r="70" spans="1:31" ht="17.100000000000001" customHeight="1" thickBot="1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4"/>
      <c r="AB70" s="107"/>
      <c r="AC70" s="107"/>
      <c r="AD70" s="107"/>
      <c r="AE70" s="107"/>
    </row>
    <row r="71" spans="1:31" s="77" customFormat="1" ht="17.100000000000001" customHeight="1" thickTop="1" thickBot="1">
      <c r="A71" s="374" t="s">
        <v>11</v>
      </c>
      <c r="B71" s="355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>
      <c r="A72" s="375" t="s">
        <v>39</v>
      </c>
      <c r="B72" s="376"/>
      <c r="C72" s="376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7"/>
    </row>
    <row r="73" spans="1:31" ht="17.100000000000001" customHeight="1" thickTop="1">
      <c r="A73" s="39"/>
      <c r="B73" s="125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6"/>
      <c r="AB73" s="110"/>
      <c r="AC73" s="110"/>
      <c r="AD73" s="110"/>
      <c r="AE73" s="110"/>
    </row>
    <row r="74" spans="1:31" ht="17.100000000000001" customHeight="1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3"/>
      <c r="AB74" s="106"/>
      <c r="AC74" s="106"/>
      <c r="AD74" s="106"/>
      <c r="AE74" s="106"/>
    </row>
    <row r="75" spans="1:31" ht="17.100000000000001" customHeight="1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3"/>
      <c r="AB75" s="106"/>
      <c r="AC75" s="106"/>
      <c r="AD75" s="106"/>
      <c r="AE75" s="106"/>
    </row>
    <row r="76" spans="1:31" ht="17.100000000000001" customHeight="1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3"/>
      <c r="AB76" s="106"/>
      <c r="AC76" s="106"/>
      <c r="AD76" s="106"/>
      <c r="AE76" s="106"/>
    </row>
    <row r="77" spans="1:31" ht="17.100000000000001" customHeight="1" thickBot="1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4"/>
      <c r="AB77" s="107"/>
      <c r="AC77" s="107"/>
      <c r="AD77" s="107"/>
      <c r="AE77" s="107"/>
    </row>
    <row r="78" spans="1:31" s="77" customFormat="1" ht="17.100000000000001" customHeight="1" thickTop="1" thickBot="1">
      <c r="A78" s="367" t="s">
        <v>11</v>
      </c>
      <c r="B78" s="368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4"/>
      <c r="AB78" s="145"/>
      <c r="AC78" s="145"/>
      <c r="AD78" s="145"/>
      <c r="AE78" s="145"/>
    </row>
    <row r="79" spans="1:31" ht="17.100000000000001" customHeight="1" thickTop="1">
      <c r="A79" s="401" t="s">
        <v>41</v>
      </c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  <c r="AB79" s="402"/>
      <c r="AC79" s="402"/>
      <c r="AD79" s="402"/>
      <c r="AE79" s="403"/>
    </row>
    <row r="80" spans="1:31" ht="17.100000000000001" customHeight="1" thickBot="1">
      <c r="A80" s="404" t="s">
        <v>40</v>
      </c>
      <c r="B80" s="405"/>
      <c r="C80" s="405"/>
      <c r="D80" s="405"/>
      <c r="E80" s="405"/>
      <c r="F80" s="405"/>
      <c r="G80" s="405"/>
      <c r="H80" s="405"/>
      <c r="I80" s="405"/>
      <c r="J80" s="405"/>
      <c r="K80" s="405"/>
      <c r="L80" s="405"/>
      <c r="M80" s="40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6"/>
    </row>
    <row r="81" spans="1:31" ht="17.100000000000001" customHeight="1" thickTop="1">
      <c r="A81" s="39"/>
      <c r="B81" s="125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6"/>
      <c r="AB81" s="110"/>
      <c r="AC81" s="110"/>
      <c r="AD81" s="110"/>
      <c r="AE81" s="110"/>
    </row>
    <row r="82" spans="1:31" ht="17.100000000000001" customHeight="1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3"/>
      <c r="AB82" s="106"/>
      <c r="AC82" s="106"/>
      <c r="AD82" s="106"/>
      <c r="AE82" s="106"/>
    </row>
    <row r="83" spans="1:31" ht="17.100000000000001" customHeight="1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3"/>
      <c r="AB83" s="106"/>
      <c r="AC83" s="106"/>
      <c r="AD83" s="106"/>
      <c r="AE83" s="106"/>
    </row>
    <row r="84" spans="1:31" ht="17.100000000000001" customHeight="1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3"/>
      <c r="AB84" s="106"/>
      <c r="AC84" s="106"/>
      <c r="AD84" s="106"/>
      <c r="AE84" s="106"/>
    </row>
    <row r="85" spans="1:31" ht="17.100000000000001" customHeight="1" thickBot="1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4"/>
      <c r="AB85" s="107"/>
      <c r="AC85" s="107"/>
      <c r="AD85" s="107"/>
      <c r="AE85" s="107"/>
    </row>
    <row r="86" spans="1:31" s="77" customFormat="1" ht="17.100000000000001" customHeight="1" thickTop="1" thickBot="1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>
      <c r="A87" s="371" t="s">
        <v>36</v>
      </c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2"/>
      <c r="X87" s="372"/>
      <c r="Y87" s="372"/>
      <c r="Z87" s="372"/>
      <c r="AA87" s="372"/>
      <c r="AB87" s="372"/>
      <c r="AC87" s="372"/>
      <c r="AD87" s="372"/>
      <c r="AE87" s="407"/>
    </row>
    <row r="88" spans="1:31" ht="17.100000000000001" customHeight="1" thickTop="1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22"/>
      <c r="AB88" s="110"/>
      <c r="AC88" s="110"/>
      <c r="AD88" s="110"/>
      <c r="AE88" s="110"/>
    </row>
    <row r="89" spans="1:31" ht="17.100000000000001" customHeight="1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3"/>
      <c r="AB89" s="106"/>
      <c r="AC89" s="106"/>
      <c r="AD89" s="106"/>
      <c r="AE89" s="106"/>
    </row>
    <row r="90" spans="1:31" ht="17.100000000000001" customHeight="1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3"/>
      <c r="AB90" s="106"/>
      <c r="AC90" s="106"/>
      <c r="AD90" s="106"/>
      <c r="AE90" s="106"/>
    </row>
    <row r="91" spans="1:31" ht="17.100000000000001" customHeight="1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3"/>
      <c r="AB91" s="106"/>
      <c r="AC91" s="106"/>
      <c r="AD91" s="106"/>
      <c r="AE91" s="106"/>
    </row>
    <row r="92" spans="1:31" ht="17.100000000000001" customHeight="1" thickBot="1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4"/>
      <c r="AB92" s="107"/>
      <c r="AC92" s="107"/>
      <c r="AD92" s="107"/>
      <c r="AE92" s="107"/>
    </row>
    <row r="93" spans="1:31" s="77" customFormat="1" ht="17.100000000000001" customHeight="1" thickTop="1" thickBot="1">
      <c r="A93" s="354" t="s">
        <v>11</v>
      </c>
      <c r="B93" s="355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>
      <c r="A94" s="375" t="s">
        <v>34</v>
      </c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/>
      <c r="AD94" s="376"/>
      <c r="AE94" s="377"/>
    </row>
    <row r="95" spans="1:31" ht="17.100000000000001" customHeight="1" thickTop="1" thickBot="1">
      <c r="A95" s="130"/>
      <c r="B95" s="131" t="s">
        <v>19</v>
      </c>
      <c r="C95" s="132"/>
      <c r="D95" s="68"/>
      <c r="E95" s="133"/>
      <c r="F95" s="134"/>
      <c r="G95" s="135"/>
      <c r="H95" s="136"/>
      <c r="I95" s="137"/>
      <c r="J95" s="137"/>
      <c r="K95" s="137"/>
      <c r="L95" s="137"/>
      <c r="M95" s="137"/>
      <c r="N95" s="138"/>
      <c r="O95" s="136"/>
      <c r="P95" s="138"/>
      <c r="Q95" s="139"/>
      <c r="R95" s="140"/>
      <c r="S95" s="136"/>
      <c r="T95" s="138"/>
      <c r="U95" s="139"/>
      <c r="V95" s="140"/>
      <c r="W95" s="136"/>
      <c r="X95" s="138"/>
      <c r="Y95" s="139"/>
      <c r="Z95" s="138"/>
      <c r="AA95" s="126"/>
      <c r="AB95" s="110"/>
      <c r="AC95" s="110"/>
      <c r="AD95" s="110"/>
      <c r="AE95" s="110"/>
    </row>
    <row r="96" spans="1:31" s="71" customFormat="1" ht="17.100000000000001" customHeight="1" thickTop="1" thickBot="1">
      <c r="A96" s="365" t="s">
        <v>14</v>
      </c>
      <c r="B96" s="366"/>
      <c r="C96" s="146"/>
      <c r="D96" s="141">
        <f>D13+D20+D27+D34+D41+D48+D56+D63+D71+D78+D86+D93+D95</f>
        <v>0</v>
      </c>
      <c r="E96" s="369">
        <f>E95+E41+E34+E27+E20+E13+E63+E71+E78+E86+E93</f>
        <v>0</v>
      </c>
      <c r="F96" s="370"/>
      <c r="G96" s="141">
        <f>G13+G20+G27+G34+G41+G48+G56+G63+G71+G78+G86+G93+G95</f>
        <v>0</v>
      </c>
      <c r="H96" s="141">
        <f t="shared" ref="H96:AE96" si="14">H13+H20+H27+H34+H41+H48+H56+H63+H71+H78+H86+H93+H95</f>
        <v>0</v>
      </c>
      <c r="I96" s="141">
        <f t="shared" si="14"/>
        <v>0</v>
      </c>
      <c r="J96" s="141">
        <f t="shared" si="14"/>
        <v>0</v>
      </c>
      <c r="K96" s="141">
        <f t="shared" si="14"/>
        <v>0</v>
      </c>
      <c r="L96" s="141">
        <f t="shared" si="14"/>
        <v>0</v>
      </c>
      <c r="M96" s="141">
        <f t="shared" si="14"/>
        <v>0</v>
      </c>
      <c r="N96" s="141">
        <f t="shared" si="14"/>
        <v>0</v>
      </c>
      <c r="O96" s="141">
        <f t="shared" si="14"/>
        <v>0</v>
      </c>
      <c r="P96" s="141">
        <f t="shared" si="14"/>
        <v>0</v>
      </c>
      <c r="Q96" s="141">
        <f t="shared" si="14"/>
        <v>0</v>
      </c>
      <c r="R96" s="141">
        <f t="shared" si="14"/>
        <v>0</v>
      </c>
      <c r="S96" s="141">
        <f t="shared" si="14"/>
        <v>0</v>
      </c>
      <c r="T96" s="141">
        <f t="shared" si="14"/>
        <v>0</v>
      </c>
      <c r="U96" s="141">
        <f t="shared" si="14"/>
        <v>0</v>
      </c>
      <c r="V96" s="141">
        <f t="shared" si="14"/>
        <v>0</v>
      </c>
      <c r="W96" s="141">
        <f t="shared" si="14"/>
        <v>0</v>
      </c>
      <c r="X96" s="141">
        <f t="shared" si="14"/>
        <v>0</v>
      </c>
      <c r="Y96" s="141">
        <f t="shared" si="14"/>
        <v>0</v>
      </c>
      <c r="Z96" s="141">
        <f t="shared" si="14"/>
        <v>0</v>
      </c>
      <c r="AA96" s="141">
        <f t="shared" si="14"/>
        <v>0</v>
      </c>
      <c r="AB96" s="141">
        <f t="shared" si="14"/>
        <v>0</v>
      </c>
      <c r="AC96" s="141">
        <f t="shared" si="14"/>
        <v>0</v>
      </c>
      <c r="AD96" s="141">
        <f t="shared" si="14"/>
        <v>0</v>
      </c>
      <c r="AE96" s="141">
        <f t="shared" si="14"/>
        <v>0</v>
      </c>
    </row>
    <row r="97" spans="1:31" ht="17.100000000000001" customHeight="1" thickTop="1">
      <c r="A97" s="357"/>
      <c r="B97" s="357"/>
      <c r="C97" s="357"/>
      <c r="D97" s="357"/>
      <c r="E97" s="357"/>
      <c r="F97" s="357"/>
      <c r="G97" s="357"/>
      <c r="H97" s="357"/>
      <c r="I97" s="357"/>
      <c r="J97" s="357"/>
      <c r="K97" s="357"/>
      <c r="L97" s="357"/>
      <c r="M97" s="357"/>
      <c r="N97" s="357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42"/>
    </row>
    <row r="98" spans="1:31" ht="12.95" customHeight="1" thickBot="1">
      <c r="A98" s="149"/>
      <c r="B98" s="149"/>
      <c r="C98" s="150"/>
      <c r="D98" s="149"/>
      <c r="E98" s="149" t="s">
        <v>16</v>
      </c>
      <c r="F98" s="151"/>
      <c r="G98" s="152">
        <f>SUM(O96:Z96)</f>
        <v>0</v>
      </c>
      <c r="H98" s="151"/>
      <c r="I98" s="151"/>
      <c r="J98" s="151"/>
      <c r="K98" s="151"/>
      <c r="L98" s="151"/>
      <c r="M98" s="151"/>
      <c r="N98" s="151"/>
      <c r="O98" s="356"/>
      <c r="P98" s="356"/>
      <c r="Q98" s="356"/>
      <c r="R98" s="356"/>
      <c r="S98" s="356"/>
      <c r="T98" s="356"/>
      <c r="U98" s="356"/>
      <c r="V98" s="356"/>
      <c r="W98" s="356"/>
      <c r="X98" s="356"/>
      <c r="Y98" s="356"/>
      <c r="Z98" s="356"/>
      <c r="AA98" s="153"/>
      <c r="AB98" s="153"/>
      <c r="AC98" s="153"/>
      <c r="AD98" s="153"/>
      <c r="AE98" s="154"/>
    </row>
    <row r="99" spans="1:31" ht="13.5" customHeight="1" thickTop="1" thickBot="1">
      <c r="A99" s="149"/>
      <c r="B99" s="149"/>
      <c r="C99" s="150"/>
      <c r="D99" s="149"/>
      <c r="E99" s="149" t="s">
        <v>17</v>
      </c>
      <c r="F99" s="149"/>
      <c r="G99" s="152">
        <f>SUM(H96:N96)</f>
        <v>0</v>
      </c>
      <c r="H99" s="149"/>
      <c r="I99" s="151"/>
      <c r="J99" s="389" t="s">
        <v>13</v>
      </c>
      <c r="K99" s="389"/>
      <c r="L99" s="389"/>
      <c r="M99" s="389"/>
      <c r="N99" s="390"/>
      <c r="O99" s="155">
        <f>COUNTIF($E8:$E97,1)</f>
        <v>0</v>
      </c>
      <c r="P99" s="156">
        <f>COUNTIF($F8:$F97,1)</f>
        <v>0</v>
      </c>
      <c r="Q99" s="155">
        <f>COUNTIF($E8:$E97,2)</f>
        <v>0</v>
      </c>
      <c r="R99" s="156">
        <f>COUNTIF($F8:$F97,2)</f>
        <v>0</v>
      </c>
      <c r="S99" s="155">
        <f>COUNTIF($E8:$E97,3)</f>
        <v>0</v>
      </c>
      <c r="T99" s="156">
        <f>COUNTIF($F8:$F97,3)</f>
        <v>0</v>
      </c>
      <c r="U99" s="155">
        <f>COUNTIF($E8:$E97,4)</f>
        <v>0</v>
      </c>
      <c r="V99" s="156">
        <f>COUNTIF($F8:$F97,4)</f>
        <v>0</v>
      </c>
      <c r="W99" s="155">
        <f>COUNTIF($E8:$E97,5)</f>
        <v>0</v>
      </c>
      <c r="X99" s="156">
        <f>COUNTIF($F8:$F97,5)</f>
        <v>0</v>
      </c>
      <c r="Y99" s="155">
        <f>COUNTIF($E8:$E97,6)</f>
        <v>0</v>
      </c>
      <c r="Z99" s="156">
        <f>COUNTIF($F8:$F97,6)</f>
        <v>0</v>
      </c>
      <c r="AA99" s="153"/>
      <c r="AB99" s="153"/>
      <c r="AC99" s="153"/>
      <c r="AD99" s="153"/>
      <c r="AE99" s="154"/>
    </row>
    <row r="100" spans="1:31" ht="12.95" customHeight="1" thickTop="1">
      <c r="A100" s="151"/>
      <c r="B100" s="151"/>
      <c r="C100" s="157"/>
      <c r="D100" s="151"/>
      <c r="E100" s="151"/>
      <c r="F100" s="151"/>
      <c r="G100" s="158" t="str">
        <f>IF(G98=G99,"","BŁĄD !!! SPRAWDŹ WIERSZ OGÓŁEM")</f>
        <v/>
      </c>
      <c r="H100" s="151"/>
      <c r="I100" s="151"/>
      <c r="J100" s="151"/>
      <c r="K100" s="151"/>
      <c r="L100" s="151"/>
      <c r="M100" s="151"/>
      <c r="N100" s="151"/>
      <c r="O100" s="151" t="str">
        <f>IF(O99&gt;8,"za dużo E","")</f>
        <v/>
      </c>
      <c r="P100" s="151"/>
      <c r="Q100" s="151" t="str">
        <f>IF(Q99&gt;8,"za dużo E","")</f>
        <v/>
      </c>
      <c r="R100" s="151"/>
      <c r="S100" s="151" t="str">
        <f>IF(S99&gt;8,"za dużo E","")</f>
        <v/>
      </c>
      <c r="T100" s="151"/>
      <c r="U100" s="151" t="str">
        <f>IF(U99&gt;8,"za dużo E","")</f>
        <v/>
      </c>
      <c r="V100" s="151"/>
      <c r="W100" s="151" t="str">
        <f>IF(W99&gt;8,"za dużo E","")</f>
        <v/>
      </c>
      <c r="X100" s="151"/>
      <c r="Y100" s="151" t="str">
        <f>IF(Y99&gt;8,"za dużo E","")</f>
        <v/>
      </c>
      <c r="Z100" s="151"/>
      <c r="AA100" s="153"/>
      <c r="AB100" s="153"/>
      <c r="AC100" s="153"/>
      <c r="AD100" s="153"/>
      <c r="AE100" s="154"/>
    </row>
    <row r="101" spans="1:31" ht="17.100000000000001" customHeight="1">
      <c r="A101" s="359" t="s">
        <v>57</v>
      </c>
      <c r="B101" s="360"/>
      <c r="C101" s="360"/>
      <c r="D101" s="360"/>
      <c r="E101" s="360"/>
      <c r="F101" s="360"/>
      <c r="G101" s="360"/>
      <c r="H101" s="360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0"/>
      <c r="X101" s="360"/>
      <c r="Y101" s="360"/>
      <c r="Z101" s="360"/>
      <c r="AA101" s="360"/>
      <c r="AB101" s="360"/>
      <c r="AC101" s="360"/>
      <c r="AD101" s="360"/>
      <c r="AE101" s="361"/>
    </row>
    <row r="102" spans="1:31" ht="17.100000000000001" customHeight="1">
      <c r="A102" s="362"/>
      <c r="B102" s="363"/>
      <c r="C102" s="363"/>
      <c r="D102" s="363"/>
      <c r="E102" s="363"/>
      <c r="F102" s="363"/>
      <c r="G102" s="363"/>
      <c r="H102" s="363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363"/>
      <c r="Y102" s="363"/>
      <c r="Z102" s="363"/>
      <c r="AA102" s="363"/>
      <c r="AB102" s="363"/>
      <c r="AC102" s="363"/>
      <c r="AD102" s="363"/>
      <c r="AE102" s="364"/>
    </row>
    <row r="103" spans="1:31" ht="17.100000000000001" customHeight="1">
      <c r="A103" s="352" t="s">
        <v>47</v>
      </c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58"/>
      <c r="V103" s="358"/>
      <c r="W103" s="358"/>
      <c r="X103" s="358"/>
      <c r="Y103" s="358"/>
      <c r="Z103" s="358"/>
      <c r="AA103" s="358"/>
      <c r="AB103" s="358"/>
      <c r="AC103" s="358"/>
      <c r="AD103" s="358"/>
      <c r="AE103" s="358"/>
    </row>
    <row r="104" spans="1:31" ht="14.25" customHeight="1">
      <c r="A104" s="378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58"/>
      <c r="V104" s="358"/>
      <c r="W104" s="358"/>
      <c r="X104" s="358"/>
      <c r="Y104" s="358"/>
      <c r="Z104" s="358"/>
      <c r="AA104" s="358"/>
      <c r="AB104" s="358"/>
      <c r="AC104" s="358"/>
      <c r="AD104" s="358"/>
      <c r="AE104" s="358"/>
    </row>
    <row r="105" spans="1:31" ht="30.75" customHeight="1">
      <c r="A105" s="352" t="s">
        <v>58</v>
      </c>
      <c r="B105" s="352"/>
      <c r="C105" s="352"/>
      <c r="D105" s="352"/>
      <c r="E105" s="352"/>
      <c r="F105" s="352"/>
      <c r="G105" s="352"/>
      <c r="H105" s="352"/>
      <c r="I105" s="352"/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52"/>
      <c r="X105" s="352"/>
      <c r="Y105" s="352"/>
      <c r="Z105" s="352"/>
      <c r="AA105" s="358" t="e">
        <f>(AA96/D96)*100</f>
        <v>#DIV/0!</v>
      </c>
      <c r="AB105" s="358"/>
      <c r="AC105" s="358"/>
      <c r="AD105" s="358"/>
      <c r="AE105" s="358"/>
    </row>
    <row r="106" spans="1:31" ht="28.5" customHeight="1">
      <c r="A106" s="352" t="s">
        <v>48</v>
      </c>
      <c r="B106" s="352"/>
      <c r="C106" s="352"/>
      <c r="D106" s="352"/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2"/>
      <c r="R106" s="352"/>
      <c r="S106" s="352"/>
      <c r="T106" s="352"/>
      <c r="U106" s="352"/>
      <c r="V106" s="352"/>
      <c r="W106" s="352"/>
      <c r="X106" s="352"/>
      <c r="Y106" s="352"/>
      <c r="Z106" s="352"/>
      <c r="AA106" s="358" t="e">
        <f>(AB96/D96)*100</f>
        <v>#DIV/0!</v>
      </c>
      <c r="AB106" s="358"/>
      <c r="AC106" s="358"/>
      <c r="AD106" s="358"/>
      <c r="AE106" s="358"/>
    </row>
    <row r="107" spans="1:31" ht="17.100000000000001" customHeight="1">
      <c r="A107" s="350" t="s">
        <v>52</v>
      </c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0"/>
      <c r="AA107" s="353" t="e">
        <f>AD96*100/D96</f>
        <v>#DIV/0!</v>
      </c>
      <c r="AB107" s="353"/>
      <c r="AC107" s="353"/>
      <c r="AD107" s="353"/>
      <c r="AE107" s="353"/>
    </row>
    <row r="108" spans="1:31" ht="30.75" customHeight="1">
      <c r="A108" s="350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0"/>
      <c r="Z108" s="350"/>
      <c r="AA108" s="353"/>
      <c r="AB108" s="353"/>
      <c r="AC108" s="353"/>
      <c r="AD108" s="353"/>
      <c r="AE108" s="353"/>
    </row>
    <row r="109" spans="1:31" ht="17.100000000000001" customHeight="1">
      <c r="A109" s="350" t="s">
        <v>49</v>
      </c>
      <c r="B109" s="351"/>
      <c r="C109" s="351"/>
      <c r="D109" s="351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1"/>
      <c r="R109" s="351"/>
      <c r="S109" s="351"/>
      <c r="T109" s="351"/>
      <c r="U109" s="351"/>
      <c r="V109" s="351"/>
      <c r="W109" s="351"/>
      <c r="X109" s="351"/>
      <c r="Y109" s="351"/>
      <c r="Z109" s="351"/>
      <c r="AA109" s="353" t="e">
        <f>AE96/D96*100</f>
        <v>#DIV/0!</v>
      </c>
      <c r="AB109" s="353"/>
      <c r="AC109" s="353"/>
      <c r="AD109" s="353"/>
      <c r="AE109" s="353"/>
    </row>
    <row r="110" spans="1:31" ht="17.100000000000001" customHeight="1">
      <c r="A110" s="351"/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  <c r="M110" s="351"/>
      <c r="N110" s="351"/>
      <c r="O110" s="351"/>
      <c r="P110" s="351"/>
      <c r="Q110" s="351"/>
      <c r="R110" s="351"/>
      <c r="S110" s="351"/>
      <c r="T110" s="351"/>
      <c r="U110" s="351"/>
      <c r="V110" s="351"/>
      <c r="W110" s="351"/>
      <c r="X110" s="351"/>
      <c r="Y110" s="351"/>
      <c r="Z110" s="351"/>
      <c r="AA110" s="353"/>
      <c r="AB110" s="353"/>
      <c r="AC110" s="353"/>
      <c r="AD110" s="353"/>
      <c r="AE110" s="353"/>
    </row>
    <row r="111" spans="1:31" ht="17.100000000000001" customHeight="1">
      <c r="G111" s="77"/>
      <c r="AA111" s="147"/>
      <c r="AB111" s="147"/>
      <c r="AC111" s="147"/>
      <c r="AD111" s="147"/>
      <c r="AE111" s="147"/>
    </row>
    <row r="112" spans="1:31" ht="17.100000000000001" customHeight="1">
      <c r="G112" s="77"/>
      <c r="AA112" s="148"/>
      <c r="AB112" s="148"/>
      <c r="AC112" s="148"/>
      <c r="AD112" s="148"/>
      <c r="AE112" s="148"/>
    </row>
    <row r="113" spans="7:7" ht="17.100000000000001" customHeight="1">
      <c r="G113" s="77"/>
    </row>
    <row r="114" spans="7:7" ht="17.100000000000001" customHeight="1">
      <c r="G114" s="77"/>
    </row>
    <row r="115" spans="7:7" ht="17.100000000000001" customHeight="1">
      <c r="G115" s="77"/>
    </row>
    <row r="116" spans="7:7" ht="17.100000000000001" customHeight="1">
      <c r="G116" s="77"/>
    </row>
    <row r="117" spans="7:7" ht="17.100000000000001" customHeight="1">
      <c r="G117" s="77"/>
    </row>
    <row r="118" spans="7:7" ht="17.100000000000001" customHeight="1">
      <c r="G118" s="77"/>
    </row>
    <row r="119" spans="7:7" ht="17.100000000000001" customHeight="1">
      <c r="G119" s="77"/>
    </row>
    <row r="120" spans="7:7" ht="17.100000000000001" customHeight="1">
      <c r="G120" s="77"/>
    </row>
    <row r="121" spans="7:7" ht="17.100000000000001" customHeight="1">
      <c r="G121" s="77"/>
    </row>
    <row r="122" spans="7:7" ht="17.100000000000001" customHeight="1">
      <c r="G122" s="77"/>
    </row>
    <row r="123" spans="7:7" ht="17.100000000000001" customHeight="1">
      <c r="G123" s="77"/>
    </row>
    <row r="124" spans="7:7" ht="17.100000000000001" customHeight="1">
      <c r="G124" s="77"/>
    </row>
    <row r="125" spans="7:7" ht="17.100000000000001" customHeight="1">
      <c r="G125" s="77"/>
    </row>
    <row r="126" spans="7:7" ht="17.100000000000001" customHeight="1">
      <c r="G126" s="77"/>
    </row>
    <row r="127" spans="7:7" ht="17.100000000000001" customHeight="1">
      <c r="G127" s="77"/>
    </row>
    <row r="128" spans="7:7" ht="17.100000000000001" customHeight="1">
      <c r="G128" s="77"/>
    </row>
    <row r="129" spans="7:7" ht="17.100000000000001" customHeight="1">
      <c r="G129" s="77"/>
    </row>
    <row r="130" spans="7:7" ht="17.100000000000001" customHeight="1">
      <c r="G130" s="77"/>
    </row>
    <row r="131" spans="7:7" ht="17.100000000000001" customHeight="1">
      <c r="G131" s="77"/>
    </row>
    <row r="132" spans="7:7" ht="17.100000000000001" customHeight="1">
      <c r="G132" s="77"/>
    </row>
    <row r="133" spans="7:7" ht="17.100000000000001" customHeight="1">
      <c r="G133" s="77"/>
    </row>
    <row r="134" spans="7:7" ht="17.100000000000001" customHeight="1">
      <c r="G134" s="77"/>
    </row>
    <row r="135" spans="7:7" ht="17.100000000000001" customHeight="1">
      <c r="G135" s="77"/>
    </row>
    <row r="136" spans="7:7" ht="17.100000000000001" customHeight="1">
      <c r="G136" s="77"/>
    </row>
    <row r="137" spans="7:7" ht="17.100000000000001" customHeight="1">
      <c r="G137" s="77"/>
    </row>
    <row r="138" spans="7:7" ht="17.100000000000001" customHeight="1">
      <c r="G138" s="77"/>
    </row>
    <row r="139" spans="7:7" ht="17.100000000000001" customHeight="1">
      <c r="G139" s="77"/>
    </row>
    <row r="140" spans="7:7" ht="17.100000000000001" customHeight="1">
      <c r="G140" s="77"/>
    </row>
    <row r="141" spans="7:7" ht="17.100000000000001" customHeight="1">
      <c r="G141" s="77"/>
    </row>
    <row r="142" spans="7:7" ht="17.100000000000001" customHeight="1">
      <c r="G142" s="77"/>
    </row>
    <row r="143" spans="7:7" ht="17.100000000000001" customHeight="1">
      <c r="G143" s="77"/>
    </row>
    <row r="144" spans="7:7" ht="17.100000000000001" customHeight="1">
      <c r="G144" s="77"/>
    </row>
    <row r="145" spans="7:7" ht="17.100000000000001" customHeight="1">
      <c r="G145" s="77"/>
    </row>
    <row r="146" spans="7:7" ht="17.100000000000001" customHeight="1">
      <c r="G146" s="77"/>
    </row>
    <row r="147" spans="7:7" ht="17.100000000000001" customHeight="1">
      <c r="G147" s="77"/>
    </row>
    <row r="148" spans="7:7" ht="17.100000000000001" customHeight="1">
      <c r="G148" s="77"/>
    </row>
    <row r="149" spans="7:7" ht="17.100000000000001" customHeight="1">
      <c r="G149" s="77"/>
    </row>
    <row r="150" spans="7:7" ht="17.100000000000001" customHeight="1">
      <c r="G150" s="77"/>
    </row>
    <row r="151" spans="7:7" ht="17.100000000000001" customHeight="1">
      <c r="G151" s="77"/>
    </row>
    <row r="152" spans="7:7" ht="17.100000000000001" customHeight="1">
      <c r="G152" s="77"/>
    </row>
    <row r="153" spans="7:7" ht="17.100000000000001" customHeight="1">
      <c r="G153" s="77"/>
    </row>
    <row r="154" spans="7:7" ht="17.100000000000001" customHeight="1">
      <c r="G154" s="77"/>
    </row>
    <row r="155" spans="7:7" ht="17.100000000000001" customHeight="1">
      <c r="G155" s="77"/>
    </row>
    <row r="156" spans="7:7" ht="17.100000000000001" customHeight="1">
      <c r="G156" s="77"/>
    </row>
    <row r="157" spans="7:7" ht="17.100000000000001" customHeight="1">
      <c r="G157" s="77"/>
    </row>
    <row r="158" spans="7:7" ht="17.100000000000001" customHeight="1">
      <c r="G158" s="77"/>
    </row>
    <row r="159" spans="7:7" ht="17.100000000000001" customHeight="1">
      <c r="G159" s="77"/>
    </row>
    <row r="160" spans="7:7" ht="17.100000000000001" customHeight="1">
      <c r="G160" s="77"/>
    </row>
    <row r="161" spans="7:7" ht="17.100000000000001" customHeight="1">
      <c r="G161" s="77"/>
    </row>
    <row r="162" spans="7:7" ht="17.100000000000001" customHeight="1">
      <c r="G162" s="77"/>
    </row>
    <row r="163" spans="7:7" ht="17.100000000000001" customHeight="1">
      <c r="G163" s="77"/>
    </row>
    <row r="164" spans="7:7" ht="17.100000000000001" customHeight="1">
      <c r="G164" s="77"/>
    </row>
    <row r="165" spans="7:7" ht="17.100000000000001" customHeight="1">
      <c r="G165" s="77"/>
    </row>
    <row r="166" spans="7:7" ht="17.100000000000001" customHeight="1">
      <c r="G166" s="77"/>
    </row>
    <row r="167" spans="7:7">
      <c r="G167" s="77"/>
    </row>
    <row r="168" spans="7:7">
      <c r="G168" s="77"/>
    </row>
    <row r="169" spans="7:7">
      <c r="G169" s="77"/>
    </row>
    <row r="170" spans="7:7">
      <c r="G170" s="77"/>
    </row>
    <row r="171" spans="7:7">
      <c r="G171" s="77"/>
    </row>
    <row r="172" spans="7:7">
      <c r="G172" s="77"/>
    </row>
    <row r="173" spans="7:7">
      <c r="G173" s="77"/>
    </row>
    <row r="174" spans="7:7">
      <c r="G174" s="77"/>
    </row>
    <row r="175" spans="7:7">
      <c r="G175" s="77"/>
    </row>
    <row r="176" spans="7:7">
      <c r="G176" s="77"/>
    </row>
    <row r="177" spans="7:7">
      <c r="G177" s="77"/>
    </row>
    <row r="178" spans="7:7">
      <c r="G178" s="77"/>
    </row>
    <row r="179" spans="7:7">
      <c r="G179" s="77"/>
    </row>
    <row r="180" spans="7:7">
      <c r="G180" s="77"/>
    </row>
    <row r="181" spans="7:7">
      <c r="G181" s="77"/>
    </row>
    <row r="182" spans="7:7">
      <c r="G182" s="77"/>
    </row>
    <row r="183" spans="7:7">
      <c r="G183" s="77"/>
    </row>
    <row r="184" spans="7:7">
      <c r="G184" s="77"/>
    </row>
    <row r="185" spans="7:7">
      <c r="G185" s="77"/>
    </row>
    <row r="186" spans="7:7">
      <c r="G186" s="77"/>
    </row>
    <row r="187" spans="7:7">
      <c r="G187" s="77"/>
    </row>
    <row r="188" spans="7:7">
      <c r="G188" s="77"/>
    </row>
    <row r="189" spans="7:7">
      <c r="G189" s="77"/>
    </row>
    <row r="190" spans="7:7">
      <c r="G190" s="77"/>
    </row>
    <row r="191" spans="7:7">
      <c r="G191" s="77"/>
    </row>
    <row r="192" spans="7:7">
      <c r="G192" s="77"/>
    </row>
    <row r="193" spans="7:7">
      <c r="G193" s="77"/>
    </row>
    <row r="194" spans="7:7">
      <c r="G194" s="77"/>
    </row>
    <row r="195" spans="7:7">
      <c r="G195" s="77"/>
    </row>
    <row r="196" spans="7:7">
      <c r="G196" s="77"/>
    </row>
    <row r="197" spans="7:7">
      <c r="G197" s="77"/>
    </row>
    <row r="198" spans="7:7">
      <c r="G198" s="77"/>
    </row>
    <row r="199" spans="7:7">
      <c r="G199" s="77"/>
    </row>
    <row r="200" spans="7:7">
      <c r="G200" s="77"/>
    </row>
    <row r="201" spans="7:7">
      <c r="G201" s="77"/>
    </row>
    <row r="202" spans="7:7">
      <c r="G202" s="77"/>
    </row>
    <row r="203" spans="7:7">
      <c r="G203" s="77"/>
    </row>
    <row r="204" spans="7:7">
      <c r="G204" s="77"/>
    </row>
    <row r="205" spans="7:7">
      <c r="G205" s="77"/>
    </row>
    <row r="206" spans="7:7">
      <c r="G206" s="77"/>
    </row>
    <row r="207" spans="7:7">
      <c r="G207" s="77"/>
    </row>
    <row r="208" spans="7:7">
      <c r="G208" s="77"/>
    </row>
    <row r="209" spans="7:7">
      <c r="G209" s="77"/>
    </row>
    <row r="210" spans="7:7">
      <c r="G210" s="77"/>
    </row>
    <row r="211" spans="7:7">
      <c r="G211" s="77"/>
    </row>
    <row r="212" spans="7:7">
      <c r="G212" s="77"/>
    </row>
    <row r="213" spans="7:7">
      <c r="G213" s="77"/>
    </row>
    <row r="214" spans="7:7">
      <c r="G214" s="77"/>
    </row>
    <row r="215" spans="7:7">
      <c r="G215" s="77"/>
    </row>
    <row r="216" spans="7:7">
      <c r="G216" s="77"/>
    </row>
    <row r="217" spans="7:7">
      <c r="G217" s="77"/>
    </row>
    <row r="218" spans="7:7">
      <c r="G218" s="77"/>
    </row>
    <row r="219" spans="7:7">
      <c r="G219" s="77"/>
    </row>
    <row r="220" spans="7:7">
      <c r="G220" s="77"/>
    </row>
    <row r="221" spans="7:7">
      <c r="G221" s="77"/>
    </row>
    <row r="222" spans="7:7">
      <c r="G222" s="77"/>
    </row>
    <row r="223" spans="7:7">
      <c r="G223" s="77"/>
    </row>
    <row r="224" spans="7:7">
      <c r="G224" s="77"/>
    </row>
    <row r="225" spans="7:7">
      <c r="G225" s="77"/>
    </row>
    <row r="226" spans="7:7">
      <c r="G226" s="77"/>
    </row>
    <row r="227" spans="7:7">
      <c r="G227" s="77"/>
    </row>
    <row r="228" spans="7:7">
      <c r="G228" s="77"/>
    </row>
    <row r="229" spans="7:7">
      <c r="G229" s="77"/>
    </row>
    <row r="230" spans="7:7">
      <c r="G230" s="77"/>
    </row>
    <row r="231" spans="7:7">
      <c r="G231" s="77"/>
    </row>
    <row r="232" spans="7:7">
      <c r="G232" s="77"/>
    </row>
    <row r="233" spans="7:7">
      <c r="G233" s="77"/>
    </row>
    <row r="234" spans="7:7">
      <c r="G234" s="77"/>
    </row>
    <row r="235" spans="7:7">
      <c r="G235" s="77"/>
    </row>
    <row r="236" spans="7:7">
      <c r="G236" s="77"/>
    </row>
    <row r="237" spans="7:7">
      <c r="G237" s="77"/>
    </row>
    <row r="238" spans="7:7">
      <c r="G238" s="77"/>
    </row>
    <row r="239" spans="7:7">
      <c r="G239" s="77"/>
    </row>
    <row r="240" spans="7:7">
      <c r="G240" s="77"/>
    </row>
    <row r="241" spans="7:7">
      <c r="G241" s="77"/>
    </row>
    <row r="242" spans="7:7">
      <c r="G242" s="77"/>
    </row>
    <row r="243" spans="7:7">
      <c r="G243" s="77"/>
    </row>
    <row r="244" spans="7:7">
      <c r="G244" s="77"/>
    </row>
    <row r="245" spans="7:7">
      <c r="G245" s="77"/>
    </row>
    <row r="246" spans="7:7">
      <c r="G246" s="77"/>
    </row>
    <row r="247" spans="7:7">
      <c r="G247" s="77"/>
    </row>
    <row r="248" spans="7:7">
      <c r="G248" s="77"/>
    </row>
    <row r="249" spans="7:7">
      <c r="G249" s="77"/>
    </row>
    <row r="250" spans="7:7">
      <c r="G250" s="77"/>
    </row>
    <row r="251" spans="7:7">
      <c r="G251" s="77"/>
    </row>
    <row r="252" spans="7:7">
      <c r="G252" s="77"/>
    </row>
    <row r="253" spans="7:7">
      <c r="G253" s="77"/>
    </row>
    <row r="254" spans="7:7">
      <c r="G254" s="77"/>
    </row>
    <row r="255" spans="7:7">
      <c r="G255" s="77"/>
    </row>
    <row r="256" spans="7:7">
      <c r="G256" s="77"/>
    </row>
    <row r="257" spans="7:7">
      <c r="G257" s="77"/>
    </row>
    <row r="258" spans="7:7">
      <c r="G258" s="77"/>
    </row>
    <row r="259" spans="7:7">
      <c r="G259" s="77"/>
    </row>
    <row r="260" spans="7:7">
      <c r="G260" s="77"/>
    </row>
    <row r="261" spans="7:7">
      <c r="G261" s="77"/>
    </row>
    <row r="262" spans="7:7">
      <c r="G262" s="77"/>
    </row>
    <row r="263" spans="7:7">
      <c r="G263" s="77"/>
    </row>
    <row r="264" spans="7:7">
      <c r="G264" s="77"/>
    </row>
  </sheetData>
  <mergeCells count="56"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7:AE7"/>
    <mergeCell ref="A14:AE14"/>
    <mergeCell ref="A21:AE21"/>
    <mergeCell ref="A28:AE28"/>
    <mergeCell ref="A35:AE35"/>
    <mergeCell ref="A42:AE42"/>
    <mergeCell ref="A27:B27"/>
    <mergeCell ref="A2:B2"/>
    <mergeCell ref="A20:B20"/>
    <mergeCell ref="A13:B13"/>
    <mergeCell ref="AA3:AE4"/>
    <mergeCell ref="A78:B78"/>
    <mergeCell ref="A71:B71"/>
    <mergeCell ref="W3:Z3"/>
    <mergeCell ref="Y4:Z4"/>
    <mergeCell ref="S3:V3"/>
    <mergeCell ref="A56:B56"/>
    <mergeCell ref="Y98:Z98"/>
    <mergeCell ref="W98:X98"/>
    <mergeCell ref="U98:V98"/>
    <mergeCell ref="S98:T98"/>
    <mergeCell ref="A103:T104"/>
    <mergeCell ref="A1:I1"/>
    <mergeCell ref="G3:N4"/>
    <mergeCell ref="O3:R3"/>
    <mergeCell ref="J99:N99"/>
    <mergeCell ref="A34:B34"/>
    <mergeCell ref="A96:B96"/>
    <mergeCell ref="A41:B41"/>
    <mergeCell ref="E96:F96"/>
    <mergeCell ref="A48:B48"/>
    <mergeCell ref="A50:AE50"/>
    <mergeCell ref="A63:B63"/>
    <mergeCell ref="A94:AE94"/>
    <mergeCell ref="A49:AE49"/>
    <mergeCell ref="A57:AE57"/>
    <mergeCell ref="A109:Z110"/>
    <mergeCell ref="A106:Z106"/>
    <mergeCell ref="A105:Z105"/>
    <mergeCell ref="AA107:AE108"/>
    <mergeCell ref="A93:B93"/>
    <mergeCell ref="Q98:R98"/>
    <mergeCell ref="O98:P98"/>
    <mergeCell ref="A97:N97"/>
    <mergeCell ref="U103:AE104"/>
    <mergeCell ref="A101:AE102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49"/>
  <sheetViews>
    <sheetView topLeftCell="A69" zoomScaleNormal="100" zoomScaleSheetLayoutView="100" workbookViewId="0">
      <selection activeCell="N80" sqref="N80"/>
    </sheetView>
  </sheetViews>
  <sheetFormatPr defaultRowHeight="15"/>
  <cols>
    <col min="1" max="1" width="6.7109375" style="172" customWidth="1"/>
    <col min="2" max="2" width="64" style="153" customWidth="1"/>
    <col min="3" max="3" width="14.5703125" style="173" customWidth="1"/>
    <col min="4" max="4" width="6.42578125" style="173" customWidth="1"/>
    <col min="5" max="5" width="5" style="153" customWidth="1"/>
    <col min="6" max="6" width="5.28515625" style="151" customWidth="1"/>
    <col min="7" max="7" width="9.5703125" style="151" customWidth="1"/>
    <col min="8" max="8" width="6.7109375" style="153" customWidth="1"/>
    <col min="9" max="9" width="13.42578125" style="151" customWidth="1"/>
    <col min="10" max="10" width="7.5703125" style="153" customWidth="1"/>
    <col min="11" max="25" width="3.7109375" style="164" customWidth="1"/>
    <col min="26" max="26" width="3.7109375" style="93" customWidth="1"/>
    <col min="27" max="28" width="9.140625" style="93"/>
    <col min="29" max="29" width="13" style="93" customWidth="1"/>
    <col min="30" max="30" width="6" style="93" customWidth="1"/>
    <col min="31" max="31" width="9.140625" style="93"/>
    <col min="32" max="16384" width="9.140625" style="2"/>
  </cols>
  <sheetData>
    <row r="1" spans="1:31" ht="19.5" customHeight="1">
      <c r="A1" s="445" t="s">
        <v>186</v>
      </c>
      <c r="B1" s="445"/>
      <c r="C1" s="445"/>
      <c r="D1" s="445"/>
      <c r="E1" s="445"/>
      <c r="F1" s="445"/>
      <c r="G1" s="445"/>
      <c r="H1" s="445"/>
      <c r="I1" s="445"/>
      <c r="J1" s="445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</row>
    <row r="2" spans="1:31" ht="14.1" customHeight="1">
      <c r="A2" s="290" t="s">
        <v>158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</row>
    <row r="3" spans="1:31" ht="14.1" customHeight="1">
      <c r="A3" s="290" t="s">
        <v>161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</row>
    <row r="4" spans="1:31" ht="14.1" customHeight="1">
      <c r="A4" s="290" t="s">
        <v>159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</row>
    <row r="5" spans="1:31" ht="14.1" customHeight="1" thickBot="1">
      <c r="A5" s="291" t="s">
        <v>160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165"/>
    </row>
    <row r="6" spans="1:31" ht="14.1" customHeight="1" thickTop="1">
      <c r="F6" s="418" t="s">
        <v>55</v>
      </c>
      <c r="G6" s="419"/>
      <c r="H6" s="419"/>
      <c r="I6" s="419"/>
      <c r="J6" s="420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31" ht="15" customHeight="1" thickBot="1">
      <c r="F7" s="421"/>
      <c r="G7" s="422"/>
      <c r="H7" s="422"/>
      <c r="I7" s="422"/>
      <c r="J7" s="42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</row>
    <row r="8" spans="1:31" s="76" customFormat="1" ht="174" customHeight="1" thickTop="1" thickBot="1">
      <c r="A8" s="174" t="s">
        <v>10</v>
      </c>
      <c r="B8" s="175" t="s">
        <v>21</v>
      </c>
      <c r="C8" s="176" t="s">
        <v>56</v>
      </c>
      <c r="D8" s="177" t="s">
        <v>3</v>
      </c>
      <c r="E8" s="177" t="s">
        <v>15</v>
      </c>
      <c r="F8" s="224" t="s">
        <v>22</v>
      </c>
      <c r="G8" s="224" t="s">
        <v>64</v>
      </c>
      <c r="H8" s="224" t="s">
        <v>46</v>
      </c>
      <c r="I8" s="224" t="s">
        <v>54</v>
      </c>
      <c r="J8" s="224" t="s">
        <v>53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</row>
    <row r="9" spans="1:31" s="72" customFormat="1" ht="15" customHeight="1" thickTop="1" thickBot="1">
      <c r="A9" s="178">
        <v>1</v>
      </c>
      <c r="B9" s="178">
        <v>2</v>
      </c>
      <c r="C9" s="178">
        <v>3</v>
      </c>
      <c r="D9" s="178"/>
      <c r="E9" s="178">
        <v>4</v>
      </c>
      <c r="F9" s="179">
        <v>5</v>
      </c>
      <c r="G9" s="179">
        <v>6</v>
      </c>
      <c r="H9" s="179">
        <v>7</v>
      </c>
      <c r="I9" s="179">
        <v>8</v>
      </c>
      <c r="J9" s="179">
        <v>9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1:31" s="160" customFormat="1" ht="15" customHeight="1" thickTop="1" thickBot="1">
      <c r="A10" s="408" t="s">
        <v>69</v>
      </c>
      <c r="B10" s="409"/>
      <c r="C10" s="409"/>
      <c r="D10" s="409"/>
      <c r="E10" s="409"/>
      <c r="F10" s="409"/>
      <c r="G10" s="409"/>
      <c r="H10" s="409"/>
      <c r="I10" s="409"/>
      <c r="J10" s="410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94"/>
    </row>
    <row r="11" spans="1:31" ht="36.950000000000003" customHeight="1" thickTop="1" thickBot="1">
      <c r="A11" s="180">
        <v>1</v>
      </c>
      <c r="B11" s="225" t="s">
        <v>82</v>
      </c>
      <c r="C11" s="289" t="s">
        <v>182</v>
      </c>
      <c r="D11" s="181">
        <v>30</v>
      </c>
      <c r="E11" s="180">
        <v>2</v>
      </c>
      <c r="F11" s="180"/>
      <c r="G11" s="180">
        <v>1.52</v>
      </c>
      <c r="H11" s="182"/>
      <c r="I11" s="180"/>
      <c r="J11" s="182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31" ht="35.1" customHeight="1" thickTop="1">
      <c r="A12" s="183">
        <v>2</v>
      </c>
      <c r="B12" s="184" t="s">
        <v>83</v>
      </c>
      <c r="C12" s="289" t="s">
        <v>183</v>
      </c>
      <c r="D12" s="185">
        <v>30</v>
      </c>
      <c r="E12" s="183">
        <v>2</v>
      </c>
      <c r="F12" s="183"/>
      <c r="G12" s="180">
        <v>1.44</v>
      </c>
      <c r="H12" s="186"/>
      <c r="I12" s="183"/>
      <c r="J12" s="186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31" ht="15" customHeight="1">
      <c r="A13" s="183">
        <v>3</v>
      </c>
      <c r="B13" s="184" t="s">
        <v>84</v>
      </c>
      <c r="C13" s="227" t="s">
        <v>85</v>
      </c>
      <c r="D13" s="187">
        <v>10</v>
      </c>
      <c r="E13" s="188">
        <v>1</v>
      </c>
      <c r="F13" s="183"/>
      <c r="G13" s="183">
        <v>0.52</v>
      </c>
      <c r="H13" s="186"/>
      <c r="I13" s="183"/>
      <c r="J13" s="186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31" ht="15" customHeight="1">
      <c r="A14" s="183">
        <v>4</v>
      </c>
      <c r="B14" s="184" t="s">
        <v>86</v>
      </c>
      <c r="C14" s="228" t="s">
        <v>87</v>
      </c>
      <c r="D14" s="187">
        <v>15</v>
      </c>
      <c r="E14" s="188">
        <v>1</v>
      </c>
      <c r="F14" s="183"/>
      <c r="G14" s="183">
        <v>0.72</v>
      </c>
      <c r="H14" s="186"/>
      <c r="I14" s="183">
        <v>1</v>
      </c>
      <c r="J14" s="186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31" ht="15" customHeight="1">
      <c r="A15" s="183">
        <v>5</v>
      </c>
      <c r="B15" s="184" t="s">
        <v>88</v>
      </c>
      <c r="C15" s="227" t="s">
        <v>89</v>
      </c>
      <c r="D15" s="187">
        <v>4</v>
      </c>
      <c r="E15" s="188">
        <v>1</v>
      </c>
      <c r="F15" s="183"/>
      <c r="G15" s="183">
        <v>0.24</v>
      </c>
      <c r="H15" s="186"/>
      <c r="I15" s="183"/>
      <c r="J15" s="186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31" ht="15" customHeight="1" thickBot="1">
      <c r="A16" s="183">
        <v>6</v>
      </c>
      <c r="B16" s="184" t="s">
        <v>90</v>
      </c>
      <c r="C16" s="226" t="s">
        <v>91</v>
      </c>
      <c r="D16" s="187">
        <v>30</v>
      </c>
      <c r="E16" s="188">
        <v>2</v>
      </c>
      <c r="F16" s="188"/>
      <c r="G16" s="188">
        <v>1.44</v>
      </c>
      <c r="H16" s="189"/>
      <c r="I16" s="188"/>
      <c r="J16" s="189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38" s="160" customFormat="1" ht="15" customHeight="1" thickTop="1" thickBot="1">
      <c r="A17" s="429" t="s">
        <v>11</v>
      </c>
      <c r="B17" s="430"/>
      <c r="C17" s="190"/>
      <c r="D17" s="266">
        <f>SUM(D11:D16)</f>
        <v>119</v>
      </c>
      <c r="E17" s="266">
        <f t="shared" ref="E17:J17" si="0">SUM(E11:E16)</f>
        <v>9</v>
      </c>
      <c r="F17" s="267">
        <f t="shared" si="0"/>
        <v>0</v>
      </c>
      <c r="G17" s="267">
        <f>SUM(G11:G16)</f>
        <v>5.8800000000000008</v>
      </c>
      <c r="H17" s="267">
        <f t="shared" si="0"/>
        <v>0</v>
      </c>
      <c r="I17" s="267">
        <f t="shared" si="0"/>
        <v>1</v>
      </c>
      <c r="J17" s="267">
        <f t="shared" si="0"/>
        <v>0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8" ht="15" customHeight="1" thickTop="1" thickBot="1">
      <c r="A18" s="408" t="s">
        <v>70</v>
      </c>
      <c r="B18" s="409"/>
      <c r="C18" s="409"/>
      <c r="D18" s="409"/>
      <c r="E18" s="409"/>
      <c r="F18" s="409"/>
      <c r="G18" s="409"/>
      <c r="H18" s="409"/>
      <c r="I18" s="409"/>
      <c r="J18" s="410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</row>
    <row r="19" spans="1:38" s="301" customFormat="1" ht="23.25" customHeight="1" thickTop="1">
      <c r="A19" s="180">
        <v>7</v>
      </c>
      <c r="B19" s="307" t="s">
        <v>167</v>
      </c>
      <c r="C19" s="306" t="s">
        <v>217</v>
      </c>
      <c r="D19" s="181">
        <v>45</v>
      </c>
      <c r="E19" s="180">
        <v>4</v>
      </c>
      <c r="F19" s="238"/>
      <c r="G19" s="238">
        <v>2.2400000000000002</v>
      </c>
      <c r="H19" s="182"/>
      <c r="I19" s="276">
        <f t="shared" ref="I19:I25" si="1">E19</f>
        <v>4</v>
      </c>
      <c r="J19" s="182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</row>
    <row r="20" spans="1:38" ht="15" customHeight="1">
      <c r="A20" s="183">
        <v>8</v>
      </c>
      <c r="B20" s="169" t="s">
        <v>92</v>
      </c>
      <c r="C20" s="302" t="s">
        <v>93</v>
      </c>
      <c r="D20" s="194">
        <v>60</v>
      </c>
      <c r="E20" s="195">
        <v>5</v>
      </c>
      <c r="F20" s="239"/>
      <c r="G20" s="239">
        <v>2.96</v>
      </c>
      <c r="H20" s="196"/>
      <c r="I20" s="280">
        <f t="shared" si="1"/>
        <v>5</v>
      </c>
      <c r="J20" s="196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38" ht="15" customHeight="1">
      <c r="A21" s="183">
        <v>9</v>
      </c>
      <c r="B21" s="169" t="s">
        <v>94</v>
      </c>
      <c r="C21" s="302" t="s">
        <v>95</v>
      </c>
      <c r="D21" s="194">
        <v>60</v>
      </c>
      <c r="E21" s="195">
        <v>5</v>
      </c>
      <c r="F21" s="239"/>
      <c r="G21" s="239">
        <v>2.96</v>
      </c>
      <c r="H21" s="196"/>
      <c r="I21" s="280">
        <f t="shared" si="1"/>
        <v>5</v>
      </c>
      <c r="J21" s="196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38" s="301" customFormat="1" ht="21" customHeight="1">
      <c r="A22" s="183">
        <v>10</v>
      </c>
      <c r="B22" s="305" t="s">
        <v>168</v>
      </c>
      <c r="C22" s="304" t="s">
        <v>218</v>
      </c>
      <c r="D22" s="185">
        <v>45</v>
      </c>
      <c r="E22" s="183">
        <v>4</v>
      </c>
      <c r="F22" s="240"/>
      <c r="G22" s="240">
        <v>2.2400000000000002</v>
      </c>
      <c r="H22" s="186"/>
      <c r="I22" s="280"/>
      <c r="J22" s="186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</row>
    <row r="23" spans="1:38" s="301" customFormat="1" ht="22.5" customHeight="1">
      <c r="A23" s="183">
        <v>11</v>
      </c>
      <c r="B23" s="305" t="s">
        <v>169</v>
      </c>
      <c r="C23" s="304" t="s">
        <v>219</v>
      </c>
      <c r="D23" s="185">
        <v>45</v>
      </c>
      <c r="E23" s="183">
        <v>4</v>
      </c>
      <c r="F23" s="240"/>
      <c r="G23" s="240">
        <v>2.2400000000000002</v>
      </c>
      <c r="H23" s="186"/>
      <c r="I23" s="280">
        <f t="shared" si="1"/>
        <v>4</v>
      </c>
      <c r="J23" s="186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</row>
    <row r="24" spans="1:38" s="301" customFormat="1" ht="22.5" customHeight="1">
      <c r="A24" s="183">
        <v>12</v>
      </c>
      <c r="B24" s="305" t="s">
        <v>170</v>
      </c>
      <c r="C24" s="308" t="s">
        <v>220</v>
      </c>
      <c r="D24" s="185">
        <v>45</v>
      </c>
      <c r="E24" s="183">
        <v>4</v>
      </c>
      <c r="F24" s="240"/>
      <c r="G24" s="240">
        <v>2.2400000000000002</v>
      </c>
      <c r="H24" s="186"/>
      <c r="I24" s="280">
        <f t="shared" si="1"/>
        <v>4</v>
      </c>
      <c r="J24" s="186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</row>
    <row r="25" spans="1:38" s="301" customFormat="1" ht="32.25" customHeight="1" thickBot="1">
      <c r="A25" s="183">
        <v>13</v>
      </c>
      <c r="B25" s="305" t="s">
        <v>171</v>
      </c>
      <c r="C25" s="309" t="s">
        <v>221</v>
      </c>
      <c r="D25" s="197">
        <v>45</v>
      </c>
      <c r="E25" s="198">
        <v>4</v>
      </c>
      <c r="F25" s="240"/>
      <c r="G25" s="240">
        <v>2.2400000000000002</v>
      </c>
      <c r="H25" s="189"/>
      <c r="I25" s="278">
        <f t="shared" si="1"/>
        <v>4</v>
      </c>
      <c r="J25" s="189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</row>
    <row r="26" spans="1:38" s="160" customFormat="1" ht="17.100000000000001" customHeight="1" thickTop="1" thickBot="1">
      <c r="A26" s="429" t="s">
        <v>11</v>
      </c>
      <c r="B26" s="430"/>
      <c r="C26" s="199"/>
      <c r="D26" s="266">
        <f>SUM(D19:D25)</f>
        <v>345</v>
      </c>
      <c r="E26" s="269">
        <f t="shared" ref="E26:J26" si="2">SUM(E19:E25)</f>
        <v>30</v>
      </c>
      <c r="F26" s="266">
        <f t="shared" si="2"/>
        <v>0</v>
      </c>
      <c r="G26" s="267">
        <f t="shared" si="2"/>
        <v>17.12</v>
      </c>
      <c r="H26" s="267">
        <f t="shared" si="2"/>
        <v>0</v>
      </c>
      <c r="I26" s="267">
        <f t="shared" si="2"/>
        <v>26</v>
      </c>
      <c r="J26" s="267">
        <f t="shared" si="2"/>
        <v>0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</row>
    <row r="27" spans="1:38" ht="17.100000000000001" customHeight="1" thickTop="1" thickBot="1">
      <c r="A27" s="408" t="s">
        <v>71</v>
      </c>
      <c r="B27" s="409"/>
      <c r="C27" s="409"/>
      <c r="D27" s="409"/>
      <c r="E27" s="409"/>
      <c r="F27" s="409"/>
      <c r="G27" s="409"/>
      <c r="H27" s="409"/>
      <c r="I27" s="409"/>
      <c r="J27" s="410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F27" s="94"/>
      <c r="AG27" s="94"/>
      <c r="AH27" s="94"/>
      <c r="AI27" s="94"/>
      <c r="AJ27" s="94"/>
      <c r="AK27" s="94"/>
      <c r="AL27" s="93"/>
    </row>
    <row r="28" spans="1:38" ht="17.100000000000001" customHeight="1" thickTop="1">
      <c r="A28" s="180">
        <v>14</v>
      </c>
      <c r="B28" s="170" t="s">
        <v>96</v>
      </c>
      <c r="C28" s="192" t="s">
        <v>97</v>
      </c>
      <c r="D28" s="181">
        <v>30</v>
      </c>
      <c r="E28" s="180">
        <v>2</v>
      </c>
      <c r="F28" s="182"/>
      <c r="G28" s="180">
        <v>1.44</v>
      </c>
      <c r="H28" s="182"/>
      <c r="I28" s="276">
        <f>E28</f>
        <v>2</v>
      </c>
      <c r="J28" s="182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38" s="310" customFormat="1" ht="23.25" customHeight="1">
      <c r="A29" s="183">
        <v>15</v>
      </c>
      <c r="B29" s="305" t="s">
        <v>172</v>
      </c>
      <c r="C29" s="312" t="s">
        <v>222</v>
      </c>
      <c r="D29" s="185">
        <v>30</v>
      </c>
      <c r="E29" s="183">
        <v>2</v>
      </c>
      <c r="F29" s="186"/>
      <c r="G29" s="183">
        <v>1.52</v>
      </c>
      <c r="H29" s="186"/>
      <c r="I29" s="277">
        <f>E29</f>
        <v>2</v>
      </c>
      <c r="J29" s="186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</row>
    <row r="30" spans="1:38" s="310" customFormat="1" ht="24" customHeight="1">
      <c r="A30" s="183">
        <v>16</v>
      </c>
      <c r="B30" s="305" t="s">
        <v>173</v>
      </c>
      <c r="C30" s="297" t="s">
        <v>223</v>
      </c>
      <c r="D30" s="185">
        <v>45</v>
      </c>
      <c r="E30" s="183">
        <v>4</v>
      </c>
      <c r="F30" s="186"/>
      <c r="G30" s="183">
        <v>1.52</v>
      </c>
      <c r="H30" s="186"/>
      <c r="I30" s="277">
        <f>E30</f>
        <v>4</v>
      </c>
      <c r="J30" s="186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</row>
    <row r="31" spans="1:38" s="310" customFormat="1" ht="24" customHeight="1" thickBot="1">
      <c r="A31" s="183">
        <v>17</v>
      </c>
      <c r="B31" s="305" t="s">
        <v>174</v>
      </c>
      <c r="C31" s="297" t="s">
        <v>224</v>
      </c>
      <c r="D31" s="185">
        <v>30</v>
      </c>
      <c r="E31" s="183">
        <v>2</v>
      </c>
      <c r="F31" s="189"/>
      <c r="G31" s="188">
        <v>1.44</v>
      </c>
      <c r="H31" s="189"/>
      <c r="I31" s="278">
        <f>E31</f>
        <v>2</v>
      </c>
      <c r="J31" s="189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</row>
    <row r="32" spans="1:38" s="160" customFormat="1" ht="17.100000000000001" customHeight="1" thickTop="1" thickBot="1">
      <c r="A32" s="429" t="s">
        <v>11</v>
      </c>
      <c r="B32" s="430"/>
      <c r="C32" s="190"/>
      <c r="D32" s="266">
        <f t="shared" ref="D32:J32" si="3">SUM(D28:D31)</f>
        <v>135</v>
      </c>
      <c r="E32" s="266">
        <f t="shared" si="3"/>
        <v>10</v>
      </c>
      <c r="F32" s="267">
        <f t="shared" si="3"/>
        <v>0</v>
      </c>
      <c r="G32" s="267">
        <f t="shared" si="3"/>
        <v>5.92</v>
      </c>
      <c r="H32" s="267">
        <f t="shared" si="3"/>
        <v>0</v>
      </c>
      <c r="I32" s="267">
        <f t="shared" si="3"/>
        <v>10</v>
      </c>
      <c r="J32" s="267">
        <f t="shared" si="3"/>
        <v>0</v>
      </c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</row>
    <row r="33" spans="1:31" ht="17.100000000000001" customHeight="1" thickTop="1" thickBot="1">
      <c r="A33" s="408" t="s">
        <v>72</v>
      </c>
      <c r="B33" s="409"/>
      <c r="C33" s="409"/>
      <c r="D33" s="409"/>
      <c r="E33" s="409"/>
      <c r="F33" s="409"/>
      <c r="G33" s="409"/>
      <c r="H33" s="409"/>
      <c r="I33" s="409"/>
      <c r="J33" s="410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</row>
    <row r="34" spans="1:31" s="313" customFormat="1" ht="22.5" customHeight="1" thickTop="1">
      <c r="A34" s="200" t="s">
        <v>98</v>
      </c>
      <c r="B34" s="307" t="s">
        <v>175</v>
      </c>
      <c r="C34" s="315" t="s">
        <v>225</v>
      </c>
      <c r="D34" s="194">
        <v>30</v>
      </c>
      <c r="E34" s="195">
        <v>2</v>
      </c>
      <c r="F34" s="273">
        <f>E34</f>
        <v>2</v>
      </c>
      <c r="G34" s="208">
        <v>1.44</v>
      </c>
      <c r="H34" s="182"/>
      <c r="I34" s="276">
        <f>E34</f>
        <v>2</v>
      </c>
      <c r="J34" s="182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</row>
    <row r="35" spans="1:31" s="313" customFormat="1" ht="26.25" customHeight="1">
      <c r="A35" s="201" t="s">
        <v>99</v>
      </c>
      <c r="B35" s="305" t="s">
        <v>176</v>
      </c>
      <c r="C35" s="297" t="s">
        <v>226</v>
      </c>
      <c r="D35" s="194"/>
      <c r="E35" s="195"/>
      <c r="F35" s="273"/>
      <c r="G35" s="208"/>
      <c r="H35" s="196"/>
      <c r="I35" s="280"/>
      <c r="J35" s="196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</row>
    <row r="36" spans="1:31" ht="17.100000000000001" customHeight="1">
      <c r="A36" s="201" t="s">
        <v>100</v>
      </c>
      <c r="B36" s="229" t="s">
        <v>101</v>
      </c>
      <c r="C36" s="193" t="s">
        <v>102</v>
      </c>
      <c r="D36" s="194">
        <v>30</v>
      </c>
      <c r="E36" s="195">
        <v>2</v>
      </c>
      <c r="F36" s="273">
        <f>E36</f>
        <v>2</v>
      </c>
      <c r="G36" s="208">
        <v>1.44</v>
      </c>
      <c r="H36" s="196"/>
      <c r="I36" s="280">
        <f>E36</f>
        <v>2</v>
      </c>
      <c r="J36" s="196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31" ht="17.100000000000001" customHeight="1">
      <c r="A37" s="201" t="s">
        <v>103</v>
      </c>
      <c r="B37" s="229" t="s">
        <v>104</v>
      </c>
      <c r="C37" s="193" t="s">
        <v>105</v>
      </c>
      <c r="D37" s="185"/>
      <c r="E37" s="183"/>
      <c r="F37" s="273"/>
      <c r="G37" s="208"/>
      <c r="H37" s="186"/>
      <c r="I37" s="277"/>
      <c r="J37" s="186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31" ht="17.100000000000001" customHeight="1">
      <c r="A38" s="201" t="s">
        <v>106</v>
      </c>
      <c r="B38" s="229" t="s">
        <v>107</v>
      </c>
      <c r="C38" s="193" t="s">
        <v>108</v>
      </c>
      <c r="D38" s="185">
        <v>30</v>
      </c>
      <c r="E38" s="183">
        <v>2</v>
      </c>
      <c r="F38" s="273">
        <f>E38</f>
        <v>2</v>
      </c>
      <c r="G38" s="208">
        <v>1.44</v>
      </c>
      <c r="H38" s="186"/>
      <c r="I38" s="277">
        <f>E38</f>
        <v>2</v>
      </c>
      <c r="J38" s="186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31" ht="17.100000000000001" customHeight="1">
      <c r="A39" s="201" t="s">
        <v>109</v>
      </c>
      <c r="B39" s="230" t="s">
        <v>110</v>
      </c>
      <c r="C39" s="193" t="s">
        <v>111</v>
      </c>
      <c r="D39" s="185"/>
      <c r="E39" s="183"/>
      <c r="F39" s="273"/>
      <c r="G39" s="208"/>
      <c r="H39" s="186"/>
      <c r="I39" s="277"/>
      <c r="J39" s="186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31" ht="17.100000000000001" customHeight="1" thickBot="1">
      <c r="A40" s="201" t="s">
        <v>112</v>
      </c>
      <c r="B40" s="229" t="s">
        <v>113</v>
      </c>
      <c r="C40" s="211" t="s">
        <v>114</v>
      </c>
      <c r="D40" s="185">
        <v>15</v>
      </c>
      <c r="E40" s="183">
        <v>1</v>
      </c>
      <c r="F40" s="274">
        <f>E40</f>
        <v>1</v>
      </c>
      <c r="G40" s="242">
        <v>0.68</v>
      </c>
      <c r="H40" s="202"/>
      <c r="I40" s="284"/>
      <c r="J40" s="20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31" s="160" customFormat="1" ht="17.100000000000001" customHeight="1" thickTop="1" thickBot="1">
      <c r="A41" s="411" t="s">
        <v>11</v>
      </c>
      <c r="B41" s="412"/>
      <c r="C41" s="203"/>
      <c r="D41" s="191">
        <v>105</v>
      </c>
      <c r="E41" s="270">
        <f>SUM(E34:E40)-E35-E37-E39</f>
        <v>7</v>
      </c>
      <c r="F41" s="271">
        <f>SUM(F34:F40)</f>
        <v>7</v>
      </c>
      <c r="G41" s="271">
        <f>SUM(G34:G40)-G35-G37-G39</f>
        <v>5</v>
      </c>
      <c r="H41" s="271">
        <f>SUM(H34:H40)</f>
        <v>0</v>
      </c>
      <c r="I41" s="271">
        <f>SUM(I34:I40)</f>
        <v>6</v>
      </c>
      <c r="J41" s="271">
        <f>SUM(J34:J40)</f>
        <v>0</v>
      </c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</row>
    <row r="42" spans="1:31" ht="17.100000000000001" customHeight="1" thickTop="1" thickBot="1">
      <c r="A42" s="408" t="s">
        <v>73</v>
      </c>
      <c r="B42" s="409"/>
      <c r="C42" s="409"/>
      <c r="D42" s="409"/>
      <c r="E42" s="409"/>
      <c r="F42" s="409"/>
      <c r="G42" s="409"/>
      <c r="H42" s="409"/>
      <c r="I42" s="409"/>
      <c r="J42" s="410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</row>
    <row r="43" spans="1:31" ht="51" customHeight="1" thickTop="1">
      <c r="A43" s="195">
        <v>22</v>
      </c>
      <c r="B43" s="231" t="s">
        <v>115</v>
      </c>
      <c r="C43" s="204" t="s">
        <v>116</v>
      </c>
      <c r="D43" s="194">
        <v>30</v>
      </c>
      <c r="E43" s="195">
        <v>4</v>
      </c>
      <c r="F43" s="273">
        <f>E43</f>
        <v>4</v>
      </c>
      <c r="G43" s="208">
        <v>1.84</v>
      </c>
      <c r="H43" s="182"/>
      <c r="I43" s="180"/>
      <c r="J43" s="182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31" ht="51" customHeight="1">
      <c r="A44" s="183">
        <v>23</v>
      </c>
      <c r="B44" s="232" t="s">
        <v>117</v>
      </c>
      <c r="C44" s="316" t="s">
        <v>118</v>
      </c>
      <c r="D44" s="185">
        <v>30</v>
      </c>
      <c r="E44" s="183">
        <v>4</v>
      </c>
      <c r="F44" s="273">
        <f>E44</f>
        <v>4</v>
      </c>
      <c r="G44" s="208">
        <v>1.84</v>
      </c>
      <c r="H44" s="186"/>
      <c r="I44" s="183"/>
      <c r="J44" s="186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31" ht="51" customHeight="1" thickBot="1">
      <c r="A45" s="205">
        <v>24</v>
      </c>
      <c r="B45" s="232" t="s">
        <v>119</v>
      </c>
      <c r="C45" s="316" t="s">
        <v>120</v>
      </c>
      <c r="D45" s="185">
        <v>30</v>
      </c>
      <c r="E45" s="183">
        <v>12</v>
      </c>
      <c r="F45" s="273">
        <f>E45</f>
        <v>12</v>
      </c>
      <c r="G45" s="208">
        <v>1.84</v>
      </c>
      <c r="H45" s="189"/>
      <c r="I45" s="188"/>
      <c r="J45" s="189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31" s="160" customFormat="1" ht="17.100000000000001" customHeight="1" thickTop="1" thickBot="1">
      <c r="A46" s="414" t="s">
        <v>11</v>
      </c>
      <c r="B46" s="412"/>
      <c r="C46" s="203"/>
      <c r="D46" s="266">
        <f t="shared" ref="D46:J46" si="4">SUM(D43:D45)</f>
        <v>90</v>
      </c>
      <c r="E46" s="270">
        <f t="shared" si="4"/>
        <v>20</v>
      </c>
      <c r="F46" s="271">
        <f t="shared" si="4"/>
        <v>20</v>
      </c>
      <c r="G46" s="271">
        <f t="shared" si="4"/>
        <v>5.5200000000000005</v>
      </c>
      <c r="H46" s="271">
        <f t="shared" si="4"/>
        <v>0</v>
      </c>
      <c r="I46" s="271">
        <f t="shared" si="4"/>
        <v>0</v>
      </c>
      <c r="J46" s="271">
        <f t="shared" si="4"/>
        <v>0</v>
      </c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</row>
    <row r="47" spans="1:31" ht="17.100000000000001" customHeight="1" thickTop="1">
      <c r="A47" s="436" t="s">
        <v>153</v>
      </c>
      <c r="B47" s="437"/>
      <c r="C47" s="437"/>
      <c r="D47" s="437"/>
      <c r="E47" s="437"/>
      <c r="F47" s="437"/>
      <c r="G47" s="437"/>
      <c r="H47" s="437"/>
      <c r="I47" s="437"/>
      <c r="J47" s="438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</row>
    <row r="48" spans="1:31" ht="17.100000000000001" customHeight="1" thickBot="1">
      <c r="A48" s="415" t="s">
        <v>74</v>
      </c>
      <c r="B48" s="416"/>
      <c r="C48" s="416"/>
      <c r="D48" s="416"/>
      <c r="E48" s="416"/>
      <c r="F48" s="416"/>
      <c r="G48" s="416"/>
      <c r="H48" s="416"/>
      <c r="I48" s="416"/>
      <c r="J48" s="417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</row>
    <row r="49" spans="1:31" ht="17.100000000000001" customHeight="1" thickTop="1">
      <c r="A49" s="195">
        <v>25</v>
      </c>
      <c r="B49" s="206" t="s">
        <v>121</v>
      </c>
      <c r="C49" s="207" t="s">
        <v>122</v>
      </c>
      <c r="D49" s="194">
        <v>30</v>
      </c>
      <c r="E49" s="208">
        <v>2</v>
      </c>
      <c r="F49" s="264">
        <f>E49</f>
        <v>2</v>
      </c>
      <c r="G49" s="243">
        <v>1.44</v>
      </c>
      <c r="H49" s="209"/>
      <c r="I49" s="280">
        <f>E49</f>
        <v>2</v>
      </c>
      <c r="J49" s="196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31" ht="17.100000000000001" customHeight="1">
      <c r="A50" s="183">
        <v>26</v>
      </c>
      <c r="B50" s="210" t="s">
        <v>123</v>
      </c>
      <c r="C50" s="211" t="s">
        <v>124</v>
      </c>
      <c r="D50" s="185">
        <v>30</v>
      </c>
      <c r="E50" s="212">
        <v>2</v>
      </c>
      <c r="F50" s="265">
        <f>E50</f>
        <v>2</v>
      </c>
      <c r="G50" s="244">
        <v>1.44</v>
      </c>
      <c r="H50" s="213"/>
      <c r="I50" s="277">
        <f>E50</f>
        <v>2</v>
      </c>
      <c r="J50" s="186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31" ht="17.100000000000001" customHeight="1">
      <c r="A51" s="183">
        <v>27</v>
      </c>
      <c r="B51" s="210" t="s">
        <v>125</v>
      </c>
      <c r="C51" s="211" t="s">
        <v>126</v>
      </c>
      <c r="D51" s="185">
        <v>30</v>
      </c>
      <c r="E51" s="212">
        <v>2</v>
      </c>
      <c r="F51" s="265">
        <f>E51</f>
        <v>2</v>
      </c>
      <c r="G51" s="244">
        <v>1.44</v>
      </c>
      <c r="H51" s="213"/>
      <c r="I51" s="277">
        <f>E51</f>
        <v>2</v>
      </c>
      <c r="J51" s="186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31" ht="17.100000000000001" customHeight="1">
      <c r="A52" s="183">
        <v>28</v>
      </c>
      <c r="B52" s="210" t="s">
        <v>127</v>
      </c>
      <c r="C52" s="211" t="s">
        <v>128</v>
      </c>
      <c r="D52" s="185">
        <v>30</v>
      </c>
      <c r="E52" s="212">
        <v>2</v>
      </c>
      <c r="F52" s="265">
        <f>E52</f>
        <v>2</v>
      </c>
      <c r="G52" s="244">
        <v>1.44</v>
      </c>
      <c r="H52" s="213"/>
      <c r="I52" s="277">
        <f>E52</f>
        <v>2</v>
      </c>
      <c r="J52" s="186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31" ht="17.100000000000001" customHeight="1" thickBot="1">
      <c r="A53" s="198">
        <v>29</v>
      </c>
      <c r="B53" s="210" t="s">
        <v>129</v>
      </c>
      <c r="C53" s="211" t="s">
        <v>130</v>
      </c>
      <c r="D53" s="185">
        <v>30</v>
      </c>
      <c r="E53" s="212">
        <v>2</v>
      </c>
      <c r="F53" s="275">
        <f>E53</f>
        <v>2</v>
      </c>
      <c r="G53" s="245">
        <v>1.44</v>
      </c>
      <c r="H53" s="214"/>
      <c r="I53" s="278">
        <f>E53</f>
        <v>2</v>
      </c>
      <c r="J53" s="189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31" s="160" customFormat="1" ht="17.100000000000001" customHeight="1" thickTop="1" thickBot="1">
      <c r="A54" s="440" t="s">
        <v>11</v>
      </c>
      <c r="B54" s="430"/>
      <c r="C54" s="190"/>
      <c r="D54" s="266">
        <f>SUM(D49:D53)</f>
        <v>150</v>
      </c>
      <c r="E54" s="266">
        <f t="shared" ref="E54:J54" si="5">SUM(E49:E53)</f>
        <v>10</v>
      </c>
      <c r="F54" s="281">
        <f t="shared" si="5"/>
        <v>10</v>
      </c>
      <c r="G54" s="281">
        <f t="shared" si="5"/>
        <v>7.1999999999999993</v>
      </c>
      <c r="H54" s="267">
        <f t="shared" si="5"/>
        <v>0</v>
      </c>
      <c r="I54" s="267">
        <f t="shared" si="5"/>
        <v>10</v>
      </c>
      <c r="J54" s="267">
        <f t="shared" si="5"/>
        <v>0</v>
      </c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</row>
    <row r="55" spans="1:31" ht="17.100000000000001" customHeight="1" thickTop="1">
      <c r="A55" s="436" t="s">
        <v>75</v>
      </c>
      <c r="B55" s="437"/>
      <c r="C55" s="437"/>
      <c r="D55" s="437"/>
      <c r="E55" s="437"/>
      <c r="F55" s="437"/>
      <c r="G55" s="437"/>
      <c r="H55" s="437"/>
      <c r="I55" s="437"/>
      <c r="J55" s="438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</row>
    <row r="56" spans="1:31" ht="17.100000000000001" customHeight="1" thickBot="1">
      <c r="A56" s="415" t="s">
        <v>76</v>
      </c>
      <c r="B56" s="416"/>
      <c r="C56" s="416"/>
      <c r="D56" s="416"/>
      <c r="E56" s="416"/>
      <c r="F56" s="416"/>
      <c r="G56" s="416"/>
      <c r="H56" s="416"/>
      <c r="I56" s="416"/>
      <c r="J56" s="417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1" ht="17.100000000000001" customHeight="1" thickTop="1">
      <c r="A57" s="195">
        <v>25</v>
      </c>
      <c r="B57" s="229" t="s">
        <v>131</v>
      </c>
      <c r="C57" s="215" t="s">
        <v>132</v>
      </c>
      <c r="D57" s="194">
        <v>30</v>
      </c>
      <c r="E57" s="195">
        <v>2</v>
      </c>
      <c r="F57" s="264">
        <f>E57</f>
        <v>2</v>
      </c>
      <c r="G57" s="208">
        <v>1.44</v>
      </c>
      <c r="H57" s="182"/>
      <c r="I57" s="276">
        <f>E57</f>
        <v>2</v>
      </c>
      <c r="J57" s="182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31" ht="17.100000000000001" customHeight="1">
      <c r="A58" s="183">
        <v>26</v>
      </c>
      <c r="B58" s="229" t="s">
        <v>133</v>
      </c>
      <c r="C58" s="193" t="s">
        <v>134</v>
      </c>
      <c r="D58" s="185">
        <v>30</v>
      </c>
      <c r="E58" s="183">
        <v>2</v>
      </c>
      <c r="F58" s="265">
        <f>E58</f>
        <v>2</v>
      </c>
      <c r="G58" s="208">
        <v>1.44</v>
      </c>
      <c r="H58" s="186"/>
      <c r="I58" s="277">
        <f>E58</f>
        <v>2</v>
      </c>
      <c r="J58" s="186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31" ht="17.100000000000001" customHeight="1">
      <c r="A59" s="183">
        <v>27</v>
      </c>
      <c r="B59" s="229" t="s">
        <v>135</v>
      </c>
      <c r="C59" s="193" t="s">
        <v>136</v>
      </c>
      <c r="D59" s="185">
        <v>30</v>
      </c>
      <c r="E59" s="183">
        <v>2</v>
      </c>
      <c r="F59" s="265">
        <f>E59</f>
        <v>2</v>
      </c>
      <c r="G59" s="208">
        <v>1.44</v>
      </c>
      <c r="H59" s="186"/>
      <c r="I59" s="277"/>
      <c r="J59" s="186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31" ht="17.100000000000001" customHeight="1">
      <c r="A60" s="183">
        <v>28</v>
      </c>
      <c r="B60" s="229" t="s">
        <v>137</v>
      </c>
      <c r="C60" s="193" t="s">
        <v>138</v>
      </c>
      <c r="D60" s="185">
        <v>30</v>
      </c>
      <c r="E60" s="183">
        <v>2</v>
      </c>
      <c r="F60" s="265">
        <f>E60</f>
        <v>2</v>
      </c>
      <c r="G60" s="208">
        <v>1.44</v>
      </c>
      <c r="H60" s="186"/>
      <c r="I60" s="277">
        <f>E60</f>
        <v>2</v>
      </c>
      <c r="J60" s="186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31" ht="17.100000000000001" customHeight="1" thickBot="1">
      <c r="A61" s="183">
        <v>29</v>
      </c>
      <c r="B61" s="229" t="s">
        <v>139</v>
      </c>
      <c r="C61" s="193" t="s">
        <v>140</v>
      </c>
      <c r="D61" s="185">
        <v>30</v>
      </c>
      <c r="E61" s="183">
        <v>2</v>
      </c>
      <c r="F61" s="275">
        <f>E61</f>
        <v>2</v>
      </c>
      <c r="G61" s="208">
        <v>1.44</v>
      </c>
      <c r="H61" s="189"/>
      <c r="I61" s="278">
        <f>E61</f>
        <v>2</v>
      </c>
      <c r="J61" s="189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</row>
    <row r="62" spans="1:31" s="160" customFormat="1" ht="17.100000000000001" customHeight="1" thickTop="1" thickBot="1">
      <c r="A62" s="440" t="s">
        <v>11</v>
      </c>
      <c r="B62" s="430"/>
      <c r="C62" s="190"/>
      <c r="D62" s="266">
        <f>SUM(D57:D61)</f>
        <v>150</v>
      </c>
      <c r="E62" s="266">
        <f t="shared" ref="E62:J62" si="6">SUM(E57:E61)</f>
        <v>10</v>
      </c>
      <c r="F62" s="267">
        <f t="shared" si="6"/>
        <v>10</v>
      </c>
      <c r="G62" s="267">
        <f t="shared" si="6"/>
        <v>7.1999999999999993</v>
      </c>
      <c r="H62" s="267">
        <f t="shared" si="6"/>
        <v>0</v>
      </c>
      <c r="I62" s="267">
        <f t="shared" si="6"/>
        <v>8</v>
      </c>
      <c r="J62" s="267">
        <f t="shared" si="6"/>
        <v>0</v>
      </c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</row>
    <row r="63" spans="1:31" ht="17.100000000000001" customHeight="1" thickTop="1">
      <c r="A63" s="436" t="s">
        <v>77</v>
      </c>
      <c r="B63" s="437"/>
      <c r="C63" s="437"/>
      <c r="D63" s="437"/>
      <c r="E63" s="437"/>
      <c r="F63" s="437"/>
      <c r="G63" s="437"/>
      <c r="H63" s="437"/>
      <c r="I63" s="437"/>
      <c r="J63" s="438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</row>
    <row r="64" spans="1:31" ht="17.100000000000001" customHeight="1" thickBot="1">
      <c r="A64" s="415" t="s">
        <v>78</v>
      </c>
      <c r="B64" s="416"/>
      <c r="C64" s="416"/>
      <c r="D64" s="416"/>
      <c r="E64" s="416"/>
      <c r="F64" s="416"/>
      <c r="G64" s="416"/>
      <c r="H64" s="416"/>
      <c r="I64" s="416"/>
      <c r="J64" s="417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</row>
    <row r="65" spans="1:31" ht="30" customHeight="1" thickTop="1">
      <c r="A65" s="195">
        <v>25</v>
      </c>
      <c r="B65" s="169" t="s">
        <v>177</v>
      </c>
      <c r="C65" s="321" t="s">
        <v>227</v>
      </c>
      <c r="D65" s="194">
        <v>30</v>
      </c>
      <c r="E65" s="195">
        <v>2</v>
      </c>
      <c r="F65" s="264">
        <f>E65</f>
        <v>2</v>
      </c>
      <c r="G65" s="208">
        <v>1.44</v>
      </c>
      <c r="H65" s="182"/>
      <c r="I65" s="276">
        <f>E65</f>
        <v>2</v>
      </c>
      <c r="J65" s="182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31" ht="17.100000000000001" customHeight="1">
      <c r="A66" s="183">
        <v>26</v>
      </c>
      <c r="B66" s="169" t="s">
        <v>141</v>
      </c>
      <c r="C66" s="318" t="s">
        <v>142</v>
      </c>
      <c r="D66" s="185">
        <v>30</v>
      </c>
      <c r="E66" s="183">
        <v>2</v>
      </c>
      <c r="F66" s="265">
        <f>E66</f>
        <v>2</v>
      </c>
      <c r="G66" s="208">
        <v>1.44</v>
      </c>
      <c r="H66" s="186"/>
      <c r="I66" s="277">
        <f>E66</f>
        <v>2</v>
      </c>
      <c r="J66" s="186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1:31" s="317" customFormat="1" ht="23.25" customHeight="1">
      <c r="A67" s="183">
        <v>27</v>
      </c>
      <c r="B67" s="305" t="s">
        <v>249</v>
      </c>
      <c r="C67" s="320" t="s">
        <v>228</v>
      </c>
      <c r="D67" s="185">
        <v>30</v>
      </c>
      <c r="E67" s="183">
        <v>2</v>
      </c>
      <c r="F67" s="265">
        <f>E67</f>
        <v>2</v>
      </c>
      <c r="G67" s="208">
        <v>1.44</v>
      </c>
      <c r="H67" s="186"/>
      <c r="I67" s="277">
        <f>E67</f>
        <v>2</v>
      </c>
      <c r="J67" s="186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</row>
    <row r="68" spans="1:31" ht="17.100000000000001" customHeight="1">
      <c r="A68" s="183">
        <v>28</v>
      </c>
      <c r="B68" s="169" t="s">
        <v>143</v>
      </c>
      <c r="C68" s="318" t="s">
        <v>144</v>
      </c>
      <c r="D68" s="185">
        <v>30</v>
      </c>
      <c r="E68" s="183">
        <v>2</v>
      </c>
      <c r="F68" s="265">
        <f>E68</f>
        <v>2</v>
      </c>
      <c r="G68" s="208">
        <v>1.44</v>
      </c>
      <c r="H68" s="186"/>
      <c r="I68" s="277">
        <f>E68</f>
        <v>2</v>
      </c>
      <c r="J68" s="186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1:31" ht="17.100000000000001" customHeight="1" thickBot="1">
      <c r="A69" s="198">
        <v>29</v>
      </c>
      <c r="B69" s="169" t="s">
        <v>145</v>
      </c>
      <c r="C69" s="318" t="s">
        <v>146</v>
      </c>
      <c r="D69" s="185">
        <v>30</v>
      </c>
      <c r="E69" s="183">
        <v>2</v>
      </c>
      <c r="F69" s="275">
        <f>E69</f>
        <v>2</v>
      </c>
      <c r="G69" s="208">
        <v>1.44</v>
      </c>
      <c r="H69" s="189"/>
      <c r="I69" s="278">
        <f>E69</f>
        <v>2</v>
      </c>
      <c r="J69" s="189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1:31" s="160" customFormat="1" ht="17.100000000000001" customHeight="1" thickTop="1" thickBot="1">
      <c r="A70" s="216" t="s">
        <v>11</v>
      </c>
      <c r="B70" s="217"/>
      <c r="C70" s="190"/>
      <c r="D70" s="266">
        <f>SUM(D65:D69)</f>
        <v>150</v>
      </c>
      <c r="E70" s="266">
        <f t="shared" ref="E70:J70" si="7">SUM(E65:E69)</f>
        <v>10</v>
      </c>
      <c r="F70" s="267">
        <f t="shared" si="7"/>
        <v>10</v>
      </c>
      <c r="G70" s="267">
        <f t="shared" si="7"/>
        <v>7.1999999999999993</v>
      </c>
      <c r="H70" s="267">
        <f t="shared" si="7"/>
        <v>0</v>
      </c>
      <c r="I70" s="267">
        <f t="shared" si="7"/>
        <v>10</v>
      </c>
      <c r="J70" s="267">
        <f t="shared" si="7"/>
        <v>0</v>
      </c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</row>
    <row r="71" spans="1:31" s="168" customFormat="1" ht="17.100000000000001" customHeight="1" thickTop="1" thickBot="1">
      <c r="A71" s="436" t="s">
        <v>79</v>
      </c>
      <c r="B71" s="437"/>
      <c r="C71" s="437"/>
      <c r="D71" s="437"/>
      <c r="E71" s="437"/>
      <c r="F71" s="437"/>
      <c r="G71" s="437"/>
      <c r="H71" s="437"/>
      <c r="I71" s="437"/>
      <c r="J71" s="438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</row>
    <row r="72" spans="1:31" ht="17.100000000000001" customHeight="1" thickTop="1" thickBot="1">
      <c r="A72" s="408" t="s">
        <v>80</v>
      </c>
      <c r="B72" s="409"/>
      <c r="C72" s="409"/>
      <c r="D72" s="409"/>
      <c r="E72" s="409"/>
      <c r="F72" s="409"/>
      <c r="G72" s="409"/>
      <c r="H72" s="409"/>
      <c r="I72" s="409"/>
      <c r="J72" s="410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</row>
    <row r="73" spans="1:31" ht="17.100000000000001" customHeight="1" thickTop="1">
      <c r="A73" s="180">
        <v>25</v>
      </c>
      <c r="B73" s="169" t="s">
        <v>147</v>
      </c>
      <c r="C73" s="324" t="s">
        <v>148</v>
      </c>
      <c r="D73" s="181">
        <v>30</v>
      </c>
      <c r="E73" s="180">
        <v>2</v>
      </c>
      <c r="F73" s="264">
        <f t="shared" ref="F73:F78" si="8">E73</f>
        <v>2</v>
      </c>
      <c r="G73" s="241">
        <v>1.44</v>
      </c>
      <c r="H73" s="182"/>
      <c r="I73" s="276">
        <f t="shared" ref="I73:I78" si="9">E73</f>
        <v>2</v>
      </c>
      <c r="J73" s="182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31" s="322" customFormat="1" ht="21.75" customHeight="1">
      <c r="A74" s="183">
        <v>26</v>
      </c>
      <c r="B74" s="305" t="s">
        <v>178</v>
      </c>
      <c r="C74" s="326" t="s">
        <v>229</v>
      </c>
      <c r="D74" s="194">
        <v>30</v>
      </c>
      <c r="E74" s="195">
        <v>2</v>
      </c>
      <c r="F74" s="265">
        <f t="shared" si="8"/>
        <v>2</v>
      </c>
      <c r="G74" s="208">
        <v>1.44</v>
      </c>
      <c r="H74" s="196"/>
      <c r="I74" s="277">
        <f t="shared" si="9"/>
        <v>2</v>
      </c>
      <c r="J74" s="196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325"/>
      <c r="V74" s="325"/>
      <c r="W74" s="325"/>
      <c r="X74" s="325"/>
      <c r="Y74" s="325"/>
      <c r="Z74" s="325"/>
      <c r="AA74" s="325"/>
      <c r="AB74" s="325"/>
      <c r="AC74" s="325"/>
      <c r="AD74" s="325"/>
      <c r="AE74" s="325"/>
    </row>
    <row r="75" spans="1:31" s="322" customFormat="1" ht="23.25" customHeight="1">
      <c r="A75" s="183">
        <v>27</v>
      </c>
      <c r="B75" s="305" t="s">
        <v>179</v>
      </c>
      <c r="C75" s="326" t="s">
        <v>230</v>
      </c>
      <c r="D75" s="185">
        <v>30</v>
      </c>
      <c r="E75" s="183">
        <v>2</v>
      </c>
      <c r="F75" s="265">
        <f t="shared" si="8"/>
        <v>2</v>
      </c>
      <c r="G75" s="208">
        <v>1.44</v>
      </c>
      <c r="H75" s="186"/>
      <c r="I75" s="277">
        <f t="shared" si="9"/>
        <v>2</v>
      </c>
      <c r="J75" s="186"/>
      <c r="K75" s="325"/>
      <c r="L75" s="325"/>
      <c r="M75" s="325"/>
      <c r="N75" s="325"/>
      <c r="O75" s="325"/>
      <c r="P75" s="325"/>
      <c r="Q75" s="325"/>
      <c r="R75" s="325"/>
      <c r="S75" s="325"/>
      <c r="T75" s="325"/>
      <c r="U75" s="325"/>
      <c r="V75" s="325"/>
      <c r="W75" s="325"/>
      <c r="X75" s="325"/>
      <c r="Y75" s="325"/>
      <c r="Z75" s="325"/>
      <c r="AA75" s="325"/>
      <c r="AB75" s="325"/>
      <c r="AC75" s="325"/>
      <c r="AD75" s="325"/>
      <c r="AE75" s="325"/>
    </row>
    <row r="76" spans="1:31" s="322" customFormat="1" ht="25.5" customHeight="1">
      <c r="A76" s="183">
        <v>28</v>
      </c>
      <c r="B76" s="305" t="s">
        <v>180</v>
      </c>
      <c r="C76" s="326" t="s">
        <v>231</v>
      </c>
      <c r="D76" s="185">
        <v>15</v>
      </c>
      <c r="E76" s="183">
        <v>1</v>
      </c>
      <c r="F76" s="265">
        <f t="shared" si="8"/>
        <v>1</v>
      </c>
      <c r="G76" s="212">
        <v>0.72</v>
      </c>
      <c r="H76" s="186"/>
      <c r="I76" s="277">
        <f t="shared" si="9"/>
        <v>1</v>
      </c>
      <c r="J76" s="186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5"/>
    </row>
    <row r="77" spans="1:31" ht="17.100000000000001" customHeight="1">
      <c r="A77" s="183">
        <v>29</v>
      </c>
      <c r="B77" s="169" t="s">
        <v>149</v>
      </c>
      <c r="C77" s="323" t="s">
        <v>150</v>
      </c>
      <c r="D77" s="185">
        <v>15</v>
      </c>
      <c r="E77" s="183">
        <v>1</v>
      </c>
      <c r="F77" s="277">
        <f t="shared" si="8"/>
        <v>1</v>
      </c>
      <c r="G77" s="212">
        <v>0.72</v>
      </c>
      <c r="H77" s="186"/>
      <c r="I77" s="278">
        <f t="shared" si="9"/>
        <v>1</v>
      </c>
      <c r="J77" s="186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spans="1:31" s="322" customFormat="1" ht="24" customHeight="1" thickBot="1">
      <c r="A78" s="183">
        <v>30</v>
      </c>
      <c r="B78" s="305" t="s">
        <v>181</v>
      </c>
      <c r="C78" s="326" t="s">
        <v>232</v>
      </c>
      <c r="D78" s="185">
        <v>30</v>
      </c>
      <c r="E78" s="183">
        <v>2</v>
      </c>
      <c r="F78" s="277">
        <f t="shared" si="8"/>
        <v>2</v>
      </c>
      <c r="G78" s="242">
        <v>1.44</v>
      </c>
      <c r="H78" s="189"/>
      <c r="I78" s="278">
        <f t="shared" si="9"/>
        <v>2</v>
      </c>
      <c r="J78" s="189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</row>
    <row r="79" spans="1:31" s="160" customFormat="1" ht="17.100000000000001" customHeight="1" thickTop="1" thickBot="1">
      <c r="A79" s="429" t="s">
        <v>11</v>
      </c>
      <c r="B79" s="439"/>
      <c r="C79" s="190"/>
      <c r="D79" s="266">
        <f>SUM(D73:D78)</f>
        <v>150</v>
      </c>
      <c r="E79" s="266">
        <f t="shared" ref="E79:J79" si="10">SUM(E73:E78)</f>
        <v>10</v>
      </c>
      <c r="F79" s="267">
        <f t="shared" si="10"/>
        <v>10</v>
      </c>
      <c r="G79" s="267">
        <f t="shared" si="10"/>
        <v>7.1999999999999993</v>
      </c>
      <c r="H79" s="267">
        <f t="shared" si="10"/>
        <v>0</v>
      </c>
      <c r="I79" s="267">
        <f t="shared" si="10"/>
        <v>10</v>
      </c>
      <c r="J79" s="267">
        <f t="shared" si="10"/>
        <v>0</v>
      </c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</row>
    <row r="80" spans="1:31" ht="17.100000000000001" customHeight="1" thickTop="1" thickBot="1">
      <c r="A80" s="408" t="s">
        <v>81</v>
      </c>
      <c r="B80" s="409"/>
      <c r="C80" s="409"/>
      <c r="D80" s="409"/>
      <c r="E80" s="409"/>
      <c r="F80" s="409"/>
      <c r="G80" s="409"/>
      <c r="H80" s="409"/>
      <c r="I80" s="409"/>
      <c r="J80" s="410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</row>
    <row r="81" spans="1:31" ht="17.100000000000001" customHeight="1" thickTop="1" thickBot="1">
      <c r="A81" s="263"/>
      <c r="B81" s="218" t="s">
        <v>250</v>
      </c>
      <c r="C81" s="219" t="s">
        <v>151</v>
      </c>
      <c r="D81" s="220"/>
      <c r="E81" s="221">
        <v>4</v>
      </c>
      <c r="F81" s="246">
        <v>4</v>
      </c>
      <c r="G81" s="236"/>
      <c r="H81" s="222"/>
      <c r="I81" s="236"/>
      <c r="J81" s="222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spans="1:31" s="71" customFormat="1" ht="17.100000000000001" customHeight="1" thickBot="1">
      <c r="A82" s="431" t="s">
        <v>154</v>
      </c>
      <c r="B82" s="432"/>
      <c r="C82" s="233"/>
      <c r="D82" s="279">
        <f>SUM(D17,D26,D32,D41,D46,D54,D81)</f>
        <v>944</v>
      </c>
      <c r="E82" s="285">
        <f>E17+E26+E32+E41+E46+E54+E81</f>
        <v>90</v>
      </c>
      <c r="F82" s="285">
        <f>F17+F26+F32+F41+F46+F54+F81</f>
        <v>41</v>
      </c>
      <c r="G82" s="285">
        <f>G17+G26+G32+G41+G46+G54+G81</f>
        <v>46.64</v>
      </c>
      <c r="H82" s="285">
        <f>H17+H26+H32+H41+H46+H54+H62+H70+H79+H81</f>
        <v>0</v>
      </c>
      <c r="I82" s="285">
        <f>I17+I26+I32+I41+I46+I54+I81</f>
        <v>53</v>
      </c>
      <c r="J82" s="286">
        <f>J17+J26+J32+J41+J46+J54+J62+J70+J79+J81</f>
        <v>0</v>
      </c>
    </row>
    <row r="83" spans="1:31" s="71" customFormat="1" ht="17.100000000000001" customHeight="1" thickTop="1" thickBot="1">
      <c r="A83" s="433" t="s">
        <v>155</v>
      </c>
      <c r="B83" s="434"/>
      <c r="C83" s="234"/>
      <c r="D83" s="279">
        <f>SUM(D17,D26,D32,D41,D46,D62,D81)</f>
        <v>944</v>
      </c>
      <c r="E83" s="279">
        <f>SUM(E17,E26,E32,E41,E46,E62,E81)</f>
        <v>90</v>
      </c>
      <c r="F83" s="279">
        <f t="shared" ref="E83:J83" si="11">SUM(F17,F26,F32,F41,F46,F62,F81)</f>
        <v>41</v>
      </c>
      <c r="G83" s="287">
        <f>SUM(G17,G26,G32,G41,G46,G62,G81)</f>
        <v>46.64</v>
      </c>
      <c r="H83" s="279">
        <f t="shared" si="11"/>
        <v>0</v>
      </c>
      <c r="I83" s="279">
        <f t="shared" si="11"/>
        <v>51</v>
      </c>
      <c r="J83" s="279">
        <f t="shared" si="11"/>
        <v>0</v>
      </c>
    </row>
    <row r="84" spans="1:31" s="71" customFormat="1" ht="17.100000000000001" customHeight="1" thickTop="1" thickBot="1">
      <c r="A84" s="425" t="s">
        <v>156</v>
      </c>
      <c r="B84" s="426"/>
      <c r="C84" s="234"/>
      <c r="D84" s="279">
        <f>SUM(D17,D26,D32,D41,D46,D70,D81)</f>
        <v>944</v>
      </c>
      <c r="E84" s="279">
        <f t="shared" ref="E84:J84" si="12">SUM(E17,E26,E32,E41,E46,E70,E81)</f>
        <v>90</v>
      </c>
      <c r="F84" s="279">
        <f t="shared" si="12"/>
        <v>41</v>
      </c>
      <c r="G84" s="287">
        <f t="shared" si="12"/>
        <v>46.64</v>
      </c>
      <c r="H84" s="279">
        <f t="shared" si="12"/>
        <v>0</v>
      </c>
      <c r="I84" s="279">
        <f t="shared" si="12"/>
        <v>53</v>
      </c>
      <c r="J84" s="279">
        <f t="shared" si="12"/>
        <v>0</v>
      </c>
    </row>
    <row r="85" spans="1:31" s="71" customFormat="1" ht="17.100000000000001" customHeight="1" thickTop="1" thickBot="1">
      <c r="A85" s="427" t="s">
        <v>157</v>
      </c>
      <c r="B85" s="428"/>
      <c r="C85" s="235"/>
      <c r="D85" s="279">
        <f>SUM(D17,D26,D32,D41,D46,D79,D81)</f>
        <v>944</v>
      </c>
      <c r="E85" s="279">
        <f t="shared" ref="E85:J85" si="13">SUM(E17,E26,E32,E41,E46,E79,E81)</f>
        <v>90</v>
      </c>
      <c r="F85" s="279">
        <f t="shared" si="13"/>
        <v>41</v>
      </c>
      <c r="G85" s="287">
        <f t="shared" si="13"/>
        <v>46.64</v>
      </c>
      <c r="H85" s="279">
        <f t="shared" si="13"/>
        <v>0</v>
      </c>
      <c r="I85" s="279">
        <f t="shared" si="13"/>
        <v>53</v>
      </c>
      <c r="J85" s="279">
        <f t="shared" si="13"/>
        <v>0</v>
      </c>
    </row>
    <row r="86" spans="1:31" ht="17.100000000000001" customHeight="1">
      <c r="A86" s="223"/>
      <c r="B86" s="223"/>
      <c r="C86" s="223"/>
      <c r="D86" s="223"/>
      <c r="E86" s="223"/>
      <c r="F86" s="237"/>
      <c r="G86" s="237"/>
      <c r="H86" s="223"/>
      <c r="I86" s="237"/>
      <c r="J86" s="223"/>
      <c r="K86" s="444"/>
      <c r="L86" s="444"/>
      <c r="M86" s="444"/>
      <c r="N86" s="444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</row>
    <row r="87" spans="1:31" ht="48.75" customHeight="1">
      <c r="A87" s="413" t="s">
        <v>57</v>
      </c>
      <c r="B87" s="413"/>
      <c r="C87" s="413"/>
      <c r="D87" s="413"/>
      <c r="E87" s="413"/>
      <c r="F87" s="413"/>
      <c r="G87" s="413"/>
      <c r="H87" s="413"/>
      <c r="I87" s="424" t="s">
        <v>152</v>
      </c>
      <c r="J87" s="424"/>
      <c r="K87" s="444"/>
      <c r="L87" s="444"/>
      <c r="M87" s="444"/>
      <c r="N87" s="44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31.5" customHeight="1">
      <c r="A88" s="435" t="s">
        <v>47</v>
      </c>
      <c r="B88" s="435"/>
      <c r="C88" s="435"/>
      <c r="D88" s="435"/>
      <c r="E88" s="435"/>
      <c r="F88" s="435"/>
      <c r="G88" s="435"/>
      <c r="H88" s="435"/>
      <c r="I88" s="446">
        <v>100</v>
      </c>
      <c r="J88" s="446"/>
      <c r="K88" s="444"/>
      <c r="L88" s="444"/>
      <c r="M88" s="444"/>
      <c r="N88" s="44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30.75" customHeight="1">
      <c r="A89" s="435" t="s">
        <v>58</v>
      </c>
      <c r="B89" s="435"/>
      <c r="C89" s="435"/>
      <c r="D89" s="435"/>
      <c r="E89" s="435"/>
      <c r="F89" s="435"/>
      <c r="G89" s="435"/>
      <c r="H89" s="435"/>
      <c r="I89" s="441">
        <f>(F82/E82)*100</f>
        <v>45.555555555555557</v>
      </c>
      <c r="J89" s="441"/>
      <c r="K89" s="444"/>
      <c r="L89" s="444"/>
      <c r="M89" s="444"/>
      <c r="N89" s="44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45.75" customHeight="1">
      <c r="A90" s="435" t="s">
        <v>65</v>
      </c>
      <c r="B90" s="435"/>
      <c r="C90" s="435"/>
      <c r="D90" s="435"/>
      <c r="E90" s="435"/>
      <c r="F90" s="435"/>
      <c r="G90" s="435"/>
      <c r="H90" s="435"/>
      <c r="I90" s="441">
        <f>(G82/E82)*100</f>
        <v>51.822222222222223</v>
      </c>
      <c r="J90" s="441"/>
      <c r="K90" s="444"/>
      <c r="L90" s="444"/>
      <c r="M90" s="444"/>
      <c r="N90" s="44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63" customHeight="1">
      <c r="A91" s="413" t="s">
        <v>163</v>
      </c>
      <c r="B91" s="413"/>
      <c r="C91" s="413"/>
      <c r="D91" s="413"/>
      <c r="E91" s="413"/>
      <c r="F91" s="413"/>
      <c r="G91" s="413"/>
      <c r="H91" s="413"/>
      <c r="I91" s="442">
        <f>I82*100/E82</f>
        <v>58.888888888888886</v>
      </c>
      <c r="J91" s="442"/>
      <c r="K91" s="444"/>
      <c r="L91" s="444"/>
      <c r="M91" s="444"/>
      <c r="N91" s="44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63" customHeight="1">
      <c r="A92" s="413" t="s">
        <v>164</v>
      </c>
      <c r="B92" s="413"/>
      <c r="C92" s="413"/>
      <c r="D92" s="413"/>
      <c r="E92" s="413"/>
      <c r="F92" s="413"/>
      <c r="G92" s="413"/>
      <c r="H92" s="413"/>
      <c r="I92" s="442">
        <f>I83*100/E83</f>
        <v>56.666666666666664</v>
      </c>
      <c r="J92" s="442"/>
      <c r="K92" s="444"/>
      <c r="L92" s="444"/>
      <c r="M92" s="444"/>
      <c r="N92" s="44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63" customHeight="1">
      <c r="A93" s="413" t="s">
        <v>165</v>
      </c>
      <c r="B93" s="413"/>
      <c r="C93" s="413"/>
      <c r="D93" s="413"/>
      <c r="E93" s="413"/>
      <c r="F93" s="413"/>
      <c r="G93" s="413"/>
      <c r="H93" s="413"/>
      <c r="I93" s="442">
        <f>I84*100/E84</f>
        <v>58.888888888888886</v>
      </c>
      <c r="J93" s="442"/>
      <c r="K93" s="444"/>
      <c r="L93" s="444"/>
      <c r="M93" s="444"/>
      <c r="N93" s="44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63" customHeight="1">
      <c r="A94" s="413" t="s">
        <v>166</v>
      </c>
      <c r="B94" s="413"/>
      <c r="C94" s="413"/>
      <c r="D94" s="413"/>
      <c r="E94" s="413"/>
      <c r="F94" s="413"/>
      <c r="G94" s="413"/>
      <c r="H94" s="413"/>
      <c r="I94" s="442">
        <f>I85*100/E85</f>
        <v>58.888888888888886</v>
      </c>
      <c r="J94" s="442"/>
      <c r="K94" s="444"/>
      <c r="L94" s="444"/>
      <c r="M94" s="444"/>
      <c r="N94" s="44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44.25" customHeight="1">
      <c r="A95" s="413" t="s">
        <v>49</v>
      </c>
      <c r="B95" s="413"/>
      <c r="C95" s="413"/>
      <c r="D95" s="413"/>
      <c r="E95" s="413"/>
      <c r="F95" s="413"/>
      <c r="G95" s="413"/>
      <c r="H95" s="413"/>
      <c r="I95" s="443" t="s">
        <v>152</v>
      </c>
      <c r="J95" s="443"/>
      <c r="K95" s="444"/>
      <c r="L95" s="444"/>
      <c r="M95" s="444"/>
      <c r="N95" s="44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7.100000000000001" customHeight="1">
      <c r="F96" s="247"/>
      <c r="Z96" s="148"/>
      <c r="AA96" s="148"/>
      <c r="AB96" s="148"/>
      <c r="AC96" s="148"/>
      <c r="AD96" s="148"/>
    </row>
    <row r="97" spans="6:30" ht="17.100000000000001" customHeight="1">
      <c r="F97" s="247"/>
      <c r="Z97" s="148"/>
      <c r="AA97" s="148"/>
      <c r="AB97" s="148"/>
      <c r="AC97" s="148"/>
      <c r="AD97" s="148"/>
    </row>
    <row r="98" spans="6:30" ht="17.100000000000001" customHeight="1">
      <c r="F98" s="247"/>
    </row>
    <row r="99" spans="6:30" ht="17.100000000000001" customHeight="1">
      <c r="F99" s="247"/>
    </row>
    <row r="100" spans="6:30" ht="17.100000000000001" customHeight="1">
      <c r="F100" s="247"/>
    </row>
    <row r="101" spans="6:30" ht="17.100000000000001" customHeight="1">
      <c r="F101" s="247"/>
    </row>
    <row r="102" spans="6:30" ht="17.100000000000001" customHeight="1">
      <c r="F102" s="247"/>
    </row>
    <row r="103" spans="6:30" ht="17.100000000000001" customHeight="1">
      <c r="F103" s="247"/>
    </row>
    <row r="104" spans="6:30" ht="17.100000000000001" customHeight="1">
      <c r="F104" s="247"/>
    </row>
    <row r="105" spans="6:30" ht="17.100000000000001" customHeight="1">
      <c r="F105" s="247"/>
    </row>
    <row r="106" spans="6:30" ht="17.100000000000001" customHeight="1">
      <c r="F106" s="247"/>
    </row>
    <row r="107" spans="6:30" ht="17.100000000000001" customHeight="1">
      <c r="F107" s="247"/>
    </row>
    <row r="108" spans="6:30" ht="17.100000000000001" customHeight="1">
      <c r="F108" s="247"/>
    </row>
    <row r="109" spans="6:30" ht="17.100000000000001" customHeight="1">
      <c r="F109" s="247"/>
    </row>
    <row r="110" spans="6:30" ht="17.100000000000001" customHeight="1">
      <c r="F110" s="247"/>
    </row>
    <row r="111" spans="6:30" ht="17.100000000000001" customHeight="1">
      <c r="F111" s="247"/>
    </row>
    <row r="112" spans="6:30" ht="17.100000000000001" customHeight="1">
      <c r="F112" s="247"/>
    </row>
    <row r="113" spans="6:6" ht="17.100000000000001" customHeight="1">
      <c r="F113" s="247"/>
    </row>
    <row r="114" spans="6:6" ht="17.100000000000001" customHeight="1">
      <c r="F114" s="247"/>
    </row>
    <row r="115" spans="6:6" ht="17.100000000000001" customHeight="1">
      <c r="F115" s="247"/>
    </row>
    <row r="116" spans="6:6" ht="17.100000000000001" customHeight="1">
      <c r="F116" s="247"/>
    </row>
    <row r="117" spans="6:6" ht="17.100000000000001" customHeight="1">
      <c r="F117" s="247"/>
    </row>
    <row r="118" spans="6:6" ht="17.100000000000001" customHeight="1">
      <c r="F118" s="247"/>
    </row>
    <row r="119" spans="6:6" ht="17.100000000000001" customHeight="1">
      <c r="F119" s="247"/>
    </row>
    <row r="120" spans="6:6" ht="17.100000000000001" customHeight="1">
      <c r="F120" s="247"/>
    </row>
    <row r="121" spans="6:6" ht="17.100000000000001" customHeight="1">
      <c r="F121" s="247"/>
    </row>
    <row r="122" spans="6:6" ht="17.100000000000001" customHeight="1">
      <c r="F122" s="247"/>
    </row>
    <row r="123" spans="6:6" ht="17.100000000000001" customHeight="1">
      <c r="F123" s="247"/>
    </row>
    <row r="124" spans="6:6" ht="17.100000000000001" customHeight="1">
      <c r="F124" s="247"/>
    </row>
    <row r="125" spans="6:6" ht="17.100000000000001" customHeight="1">
      <c r="F125" s="247"/>
    </row>
    <row r="126" spans="6:6" ht="17.100000000000001" customHeight="1">
      <c r="F126" s="247"/>
    </row>
    <row r="127" spans="6:6" ht="17.100000000000001" customHeight="1">
      <c r="F127" s="247"/>
    </row>
    <row r="128" spans="6:6" ht="17.100000000000001" customHeight="1">
      <c r="F128" s="247"/>
    </row>
    <row r="129" spans="6:6" ht="17.100000000000001" customHeight="1">
      <c r="F129" s="247"/>
    </row>
    <row r="130" spans="6:6" ht="17.100000000000001" customHeight="1">
      <c r="F130" s="247"/>
    </row>
    <row r="131" spans="6:6" ht="17.100000000000001" customHeight="1">
      <c r="F131" s="247"/>
    </row>
    <row r="132" spans="6:6" ht="17.100000000000001" customHeight="1">
      <c r="F132" s="247"/>
    </row>
    <row r="133" spans="6:6" ht="17.100000000000001" customHeight="1">
      <c r="F133" s="247"/>
    </row>
    <row r="134" spans="6:6" ht="17.100000000000001" customHeight="1">
      <c r="F134" s="247"/>
    </row>
    <row r="135" spans="6:6" ht="17.100000000000001" customHeight="1">
      <c r="F135" s="247"/>
    </row>
    <row r="136" spans="6:6" ht="17.100000000000001" customHeight="1">
      <c r="F136" s="247"/>
    </row>
    <row r="137" spans="6:6" ht="17.100000000000001" customHeight="1">
      <c r="F137" s="247"/>
    </row>
    <row r="138" spans="6:6" ht="17.100000000000001" customHeight="1">
      <c r="F138" s="247"/>
    </row>
    <row r="139" spans="6:6" ht="17.100000000000001" customHeight="1">
      <c r="F139" s="247"/>
    </row>
    <row r="140" spans="6:6" ht="17.100000000000001" customHeight="1">
      <c r="F140" s="247"/>
    </row>
    <row r="141" spans="6:6" ht="17.100000000000001" customHeight="1">
      <c r="F141" s="247"/>
    </row>
    <row r="142" spans="6:6" ht="17.100000000000001" customHeight="1">
      <c r="F142" s="247"/>
    </row>
    <row r="143" spans="6:6" ht="17.100000000000001" customHeight="1">
      <c r="F143" s="247"/>
    </row>
    <row r="144" spans="6:6" ht="17.100000000000001" customHeight="1">
      <c r="F144" s="247"/>
    </row>
    <row r="145" spans="6:6" ht="17.100000000000001" customHeight="1">
      <c r="F145" s="247"/>
    </row>
    <row r="146" spans="6:6" ht="17.100000000000001" customHeight="1">
      <c r="F146" s="247"/>
    </row>
    <row r="147" spans="6:6" ht="17.100000000000001" customHeight="1">
      <c r="F147" s="247"/>
    </row>
    <row r="148" spans="6:6" ht="17.100000000000001" customHeight="1">
      <c r="F148" s="247"/>
    </row>
    <row r="149" spans="6:6" ht="17.100000000000001" customHeight="1">
      <c r="F149" s="247"/>
    </row>
    <row r="150" spans="6:6" ht="17.100000000000001" customHeight="1">
      <c r="F150" s="247"/>
    </row>
    <row r="151" spans="6:6" ht="17.100000000000001" customHeight="1">
      <c r="F151" s="247"/>
    </row>
    <row r="152" spans="6:6">
      <c r="F152" s="247"/>
    </row>
    <row r="153" spans="6:6">
      <c r="F153" s="247"/>
    </row>
    <row r="154" spans="6:6">
      <c r="F154" s="247"/>
    </row>
    <row r="155" spans="6:6">
      <c r="F155" s="247"/>
    </row>
    <row r="156" spans="6:6">
      <c r="F156" s="247"/>
    </row>
    <row r="157" spans="6:6">
      <c r="F157" s="247"/>
    </row>
    <row r="158" spans="6:6">
      <c r="F158" s="247"/>
    </row>
    <row r="159" spans="6:6">
      <c r="F159" s="247"/>
    </row>
    <row r="160" spans="6:6">
      <c r="F160" s="247"/>
    </row>
    <row r="161" spans="6:6">
      <c r="F161" s="247"/>
    </row>
    <row r="162" spans="6:6">
      <c r="F162" s="247"/>
    </row>
    <row r="163" spans="6:6">
      <c r="F163" s="247"/>
    </row>
    <row r="164" spans="6:6">
      <c r="F164" s="247"/>
    </row>
    <row r="165" spans="6:6">
      <c r="F165" s="247"/>
    </row>
    <row r="166" spans="6:6">
      <c r="F166" s="247"/>
    </row>
    <row r="167" spans="6:6">
      <c r="F167" s="247"/>
    </row>
    <row r="168" spans="6:6">
      <c r="F168" s="247"/>
    </row>
    <row r="169" spans="6:6">
      <c r="F169" s="247"/>
    </row>
    <row r="170" spans="6:6">
      <c r="F170" s="247"/>
    </row>
    <row r="171" spans="6:6">
      <c r="F171" s="247"/>
    </row>
    <row r="172" spans="6:6">
      <c r="F172" s="247"/>
    </row>
    <row r="173" spans="6:6">
      <c r="F173" s="247"/>
    </row>
    <row r="174" spans="6:6">
      <c r="F174" s="247"/>
    </row>
    <row r="175" spans="6:6">
      <c r="F175" s="247"/>
    </row>
    <row r="176" spans="6:6">
      <c r="F176" s="247"/>
    </row>
    <row r="177" spans="6:6">
      <c r="F177" s="247"/>
    </row>
    <row r="178" spans="6:6">
      <c r="F178" s="247"/>
    </row>
    <row r="179" spans="6:6">
      <c r="F179" s="247"/>
    </row>
    <row r="180" spans="6:6">
      <c r="F180" s="247"/>
    </row>
    <row r="181" spans="6:6">
      <c r="F181" s="247"/>
    </row>
    <row r="182" spans="6:6">
      <c r="F182" s="247"/>
    </row>
    <row r="183" spans="6:6">
      <c r="F183" s="247"/>
    </row>
    <row r="184" spans="6:6">
      <c r="F184" s="247"/>
    </row>
    <row r="185" spans="6:6">
      <c r="F185" s="247"/>
    </row>
    <row r="186" spans="6:6">
      <c r="F186" s="247"/>
    </row>
    <row r="187" spans="6:6">
      <c r="F187" s="247"/>
    </row>
    <row r="188" spans="6:6">
      <c r="F188" s="247"/>
    </row>
    <row r="189" spans="6:6">
      <c r="F189" s="247"/>
    </row>
    <row r="190" spans="6:6">
      <c r="F190" s="247"/>
    </row>
    <row r="191" spans="6:6">
      <c r="F191" s="247"/>
    </row>
    <row r="192" spans="6:6">
      <c r="F192" s="247"/>
    </row>
    <row r="193" spans="6:6">
      <c r="F193" s="247"/>
    </row>
    <row r="194" spans="6:6">
      <c r="F194" s="247"/>
    </row>
    <row r="195" spans="6:6">
      <c r="F195" s="247"/>
    </row>
    <row r="196" spans="6:6">
      <c r="F196" s="247"/>
    </row>
    <row r="197" spans="6:6">
      <c r="F197" s="247"/>
    </row>
    <row r="198" spans="6:6">
      <c r="F198" s="247"/>
    </row>
    <row r="199" spans="6:6">
      <c r="F199" s="247"/>
    </row>
    <row r="200" spans="6:6">
      <c r="F200" s="247"/>
    </row>
    <row r="201" spans="6:6">
      <c r="F201" s="247"/>
    </row>
    <row r="202" spans="6:6">
      <c r="F202" s="247"/>
    </row>
    <row r="203" spans="6:6">
      <c r="F203" s="247"/>
    </row>
    <row r="204" spans="6:6">
      <c r="F204" s="247"/>
    </row>
    <row r="205" spans="6:6">
      <c r="F205" s="247"/>
    </row>
    <row r="206" spans="6:6">
      <c r="F206" s="247"/>
    </row>
    <row r="207" spans="6:6">
      <c r="F207" s="247"/>
    </row>
    <row r="208" spans="6:6">
      <c r="F208" s="247"/>
    </row>
    <row r="209" spans="6:6">
      <c r="F209" s="247"/>
    </row>
    <row r="210" spans="6:6">
      <c r="F210" s="247"/>
    </row>
    <row r="211" spans="6:6">
      <c r="F211" s="247"/>
    </row>
    <row r="212" spans="6:6">
      <c r="F212" s="247"/>
    </row>
    <row r="213" spans="6:6">
      <c r="F213" s="247"/>
    </row>
    <row r="214" spans="6:6">
      <c r="F214" s="247"/>
    </row>
    <row r="215" spans="6:6">
      <c r="F215" s="247"/>
    </row>
    <row r="216" spans="6:6">
      <c r="F216" s="247"/>
    </row>
    <row r="217" spans="6:6">
      <c r="F217" s="247"/>
    </row>
    <row r="218" spans="6:6">
      <c r="F218" s="247"/>
    </row>
    <row r="219" spans="6:6">
      <c r="F219" s="247"/>
    </row>
    <row r="220" spans="6:6">
      <c r="F220" s="247"/>
    </row>
    <row r="221" spans="6:6">
      <c r="F221" s="247"/>
    </row>
    <row r="222" spans="6:6">
      <c r="F222" s="247"/>
    </row>
    <row r="223" spans="6:6">
      <c r="F223" s="247"/>
    </row>
    <row r="224" spans="6:6">
      <c r="F224" s="247"/>
    </row>
    <row r="225" spans="6:6">
      <c r="F225" s="247"/>
    </row>
    <row r="226" spans="6:6">
      <c r="F226" s="247"/>
    </row>
    <row r="227" spans="6:6">
      <c r="F227" s="247"/>
    </row>
    <row r="228" spans="6:6">
      <c r="F228" s="247"/>
    </row>
    <row r="229" spans="6:6">
      <c r="F229" s="247"/>
    </row>
    <row r="230" spans="6:6">
      <c r="F230" s="247"/>
    </row>
    <row r="231" spans="6:6">
      <c r="F231" s="247"/>
    </row>
    <row r="232" spans="6:6">
      <c r="F232" s="247"/>
    </row>
    <row r="233" spans="6:6">
      <c r="F233" s="247"/>
    </row>
    <row r="234" spans="6:6">
      <c r="F234" s="247"/>
    </row>
    <row r="235" spans="6:6">
      <c r="F235" s="247"/>
    </row>
    <row r="236" spans="6:6">
      <c r="F236" s="247"/>
    </row>
    <row r="237" spans="6:6">
      <c r="F237" s="247"/>
    </row>
    <row r="238" spans="6:6">
      <c r="F238" s="247"/>
    </row>
    <row r="239" spans="6:6">
      <c r="F239" s="247"/>
    </row>
    <row r="240" spans="6:6">
      <c r="F240" s="247"/>
    </row>
    <row r="241" spans="6:6">
      <c r="F241" s="247"/>
    </row>
    <row r="242" spans="6:6">
      <c r="F242" s="247"/>
    </row>
    <row r="243" spans="6:6">
      <c r="F243" s="247"/>
    </row>
    <row r="244" spans="6:6">
      <c r="F244" s="247"/>
    </row>
    <row r="245" spans="6:6">
      <c r="F245" s="247"/>
    </row>
    <row r="246" spans="6:6">
      <c r="F246" s="247"/>
    </row>
    <row r="247" spans="6:6">
      <c r="F247" s="247"/>
    </row>
    <row r="248" spans="6:6">
      <c r="F248" s="247"/>
    </row>
    <row r="249" spans="6:6">
      <c r="F249" s="247"/>
    </row>
  </sheetData>
  <mergeCells count="47">
    <mergeCell ref="K86:N95"/>
    <mergeCell ref="A1:J1"/>
    <mergeCell ref="A71:J71"/>
    <mergeCell ref="A17:B17"/>
    <mergeCell ref="A26:B26"/>
    <mergeCell ref="A63:J63"/>
    <mergeCell ref="A54:B54"/>
    <mergeCell ref="A95:H95"/>
    <mergeCell ref="I88:J88"/>
    <mergeCell ref="I89:J89"/>
    <mergeCell ref="I91:J91"/>
    <mergeCell ref="I95:J95"/>
    <mergeCell ref="A93:H93"/>
    <mergeCell ref="A94:H94"/>
    <mergeCell ref="I92:J92"/>
    <mergeCell ref="I94:J94"/>
    <mergeCell ref="I93:J93"/>
    <mergeCell ref="A92:H92"/>
    <mergeCell ref="A88:H88"/>
    <mergeCell ref="A89:H89"/>
    <mergeCell ref="A90:H90"/>
    <mergeCell ref="A47:J47"/>
    <mergeCell ref="A48:J48"/>
    <mergeCell ref="A55:J55"/>
    <mergeCell ref="A79:B79"/>
    <mergeCell ref="A64:J64"/>
    <mergeCell ref="A72:J72"/>
    <mergeCell ref="F6:J7"/>
    <mergeCell ref="A10:J10"/>
    <mergeCell ref="A87:H87"/>
    <mergeCell ref="I87:J87"/>
    <mergeCell ref="A18:J18"/>
    <mergeCell ref="A27:J27"/>
    <mergeCell ref="A84:B84"/>
    <mergeCell ref="A85:B85"/>
    <mergeCell ref="A32:B32"/>
    <mergeCell ref="A82:B82"/>
    <mergeCell ref="A33:J33"/>
    <mergeCell ref="A42:J42"/>
    <mergeCell ref="A41:B41"/>
    <mergeCell ref="A91:H91"/>
    <mergeCell ref="A46:B46"/>
    <mergeCell ref="A56:J56"/>
    <mergeCell ref="A83:B83"/>
    <mergeCell ref="A80:J80"/>
    <mergeCell ref="A62:B62"/>
    <mergeCell ref="I90:J90"/>
  </mergeCells>
  <printOptions horizontalCentered="1"/>
  <pageMargins left="0.51181102362204722" right="0.51181102362204722" top="0.35433070866141736" bottom="0.15748031496062992" header="0.11811023622047245" footer="0.11811023622047245"/>
  <pageSetup paperSize="9" scale="66" orientation="landscape" r:id="rId1"/>
  <rowBreaks count="2" manualBreakCount="2">
    <brk id="32" max="9" man="1"/>
    <brk id="62" max="9" man="1"/>
  </rowBreaks>
  <ignoredErrors>
    <ignoredError sqref="H82" formula="1"/>
    <ignoredError sqref="A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49"/>
  <sheetViews>
    <sheetView tabSelected="1" topLeftCell="A89" zoomScaleNormal="100" zoomScaleSheetLayoutView="100" workbookViewId="0">
      <selection activeCell="B81" sqref="B81"/>
    </sheetView>
  </sheetViews>
  <sheetFormatPr defaultRowHeight="15"/>
  <cols>
    <col min="1" max="1" width="6.7109375" style="172" customWidth="1"/>
    <col min="2" max="2" width="63.7109375" style="153" customWidth="1"/>
    <col min="3" max="3" width="14.85546875" style="173" customWidth="1"/>
    <col min="4" max="4" width="6.42578125" style="173" customWidth="1"/>
    <col min="5" max="5" width="5" style="153" customWidth="1"/>
    <col min="6" max="6" width="5.28515625" style="151" customWidth="1"/>
    <col min="7" max="7" width="9.5703125" style="262" customWidth="1"/>
    <col min="8" max="8" width="6.7109375" style="153" customWidth="1"/>
    <col min="9" max="9" width="13.42578125" style="151" customWidth="1"/>
    <col min="10" max="10" width="7.5703125" style="153" customWidth="1"/>
    <col min="11" max="25" width="3.7109375" style="164" customWidth="1"/>
    <col min="26" max="26" width="3.7109375" style="93" customWidth="1"/>
    <col min="27" max="28" width="9.140625" style="93"/>
    <col min="29" max="29" width="13" style="93" customWidth="1"/>
    <col min="30" max="30" width="6" style="93" customWidth="1"/>
    <col min="31" max="31" width="9.140625" style="93"/>
    <col min="32" max="16384" width="9.140625" style="2"/>
  </cols>
  <sheetData>
    <row r="1" spans="1:31" ht="19.5" customHeight="1">
      <c r="A1" s="445" t="s">
        <v>186</v>
      </c>
      <c r="B1" s="445"/>
      <c r="C1" s="445"/>
      <c r="D1" s="445"/>
      <c r="E1" s="445"/>
      <c r="F1" s="445"/>
      <c r="G1" s="445"/>
      <c r="H1" s="445"/>
      <c r="I1" s="153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</row>
    <row r="2" spans="1:31">
      <c r="A2" s="447" t="s">
        <v>158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</row>
    <row r="3" spans="1:31">
      <c r="A3" s="447" t="s">
        <v>161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</row>
    <row r="4" spans="1:31">
      <c r="A4" s="447" t="s">
        <v>159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</row>
    <row r="5" spans="1:31" ht="20.100000000000001" customHeight="1" thickBot="1">
      <c r="A5" s="448" t="s">
        <v>162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165"/>
    </row>
    <row r="6" spans="1:31" ht="12.95" customHeight="1" thickTop="1">
      <c r="F6" s="418" t="s">
        <v>55</v>
      </c>
      <c r="G6" s="419"/>
      <c r="H6" s="419"/>
      <c r="I6" s="419"/>
      <c r="J6" s="420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31" ht="16.5" customHeight="1" thickBot="1">
      <c r="F7" s="421"/>
      <c r="G7" s="422"/>
      <c r="H7" s="422"/>
      <c r="I7" s="422"/>
      <c r="J7" s="42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</row>
    <row r="8" spans="1:31" s="76" customFormat="1" ht="182.25" customHeight="1" thickTop="1" thickBot="1">
      <c r="A8" s="174" t="s">
        <v>10</v>
      </c>
      <c r="B8" s="175" t="s">
        <v>21</v>
      </c>
      <c r="C8" s="176" t="s">
        <v>56</v>
      </c>
      <c r="D8" s="177" t="s">
        <v>3</v>
      </c>
      <c r="E8" s="177" t="s">
        <v>15</v>
      </c>
      <c r="F8" s="224" t="s">
        <v>22</v>
      </c>
      <c r="G8" s="249" t="s">
        <v>64</v>
      </c>
      <c r="H8" s="224" t="s">
        <v>46</v>
      </c>
      <c r="I8" s="224" t="s">
        <v>54</v>
      </c>
      <c r="J8" s="224" t="s">
        <v>53</v>
      </c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</row>
    <row r="9" spans="1:31" s="72" customFormat="1" ht="16.5" thickTop="1" thickBot="1">
      <c r="A9" s="178">
        <v>1</v>
      </c>
      <c r="B9" s="178">
        <v>2</v>
      </c>
      <c r="C9" s="178">
        <v>3</v>
      </c>
      <c r="D9" s="178"/>
      <c r="E9" s="178">
        <v>4</v>
      </c>
      <c r="F9" s="179">
        <v>5</v>
      </c>
      <c r="G9" s="283">
        <v>6</v>
      </c>
      <c r="H9" s="179">
        <v>7</v>
      </c>
      <c r="I9" s="179">
        <v>8</v>
      </c>
      <c r="J9" s="179">
        <v>9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1:31" s="171" customFormat="1" ht="17.100000000000001" customHeight="1" thickTop="1" thickBot="1">
      <c r="A10" s="408" t="s">
        <v>69</v>
      </c>
      <c r="B10" s="409"/>
      <c r="C10" s="409"/>
      <c r="D10" s="409"/>
      <c r="E10" s="409"/>
      <c r="F10" s="409"/>
      <c r="G10" s="409"/>
      <c r="H10" s="409"/>
      <c r="I10" s="409"/>
      <c r="J10" s="410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94"/>
    </row>
    <row r="11" spans="1:31" ht="38.1" customHeight="1" thickTop="1">
      <c r="A11" s="180">
        <v>1</v>
      </c>
      <c r="B11" s="225" t="s">
        <v>82</v>
      </c>
      <c r="C11" s="289" t="s">
        <v>184</v>
      </c>
      <c r="D11" s="181">
        <v>30</v>
      </c>
      <c r="E11" s="180">
        <v>2</v>
      </c>
      <c r="F11" s="180"/>
      <c r="G11" s="250">
        <v>1.68</v>
      </c>
      <c r="H11" s="182"/>
      <c r="I11" s="180"/>
      <c r="J11" s="182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31" ht="38.1" customHeight="1">
      <c r="A12" s="183">
        <v>2</v>
      </c>
      <c r="B12" s="184" t="s">
        <v>83</v>
      </c>
      <c r="C12" s="289" t="s">
        <v>185</v>
      </c>
      <c r="D12" s="185">
        <v>15</v>
      </c>
      <c r="E12" s="183">
        <v>2</v>
      </c>
      <c r="F12" s="183"/>
      <c r="G12" s="251">
        <v>0.8</v>
      </c>
      <c r="H12" s="186"/>
      <c r="I12" s="183"/>
      <c r="J12" s="186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31" ht="17.100000000000001" customHeight="1">
      <c r="A13" s="183">
        <v>3</v>
      </c>
      <c r="B13" s="184" t="s">
        <v>84</v>
      </c>
      <c r="C13" s="292" t="s">
        <v>187</v>
      </c>
      <c r="D13" s="187">
        <v>6</v>
      </c>
      <c r="E13" s="188">
        <v>1</v>
      </c>
      <c r="F13" s="183"/>
      <c r="G13" s="251">
        <v>0.32</v>
      </c>
      <c r="H13" s="186"/>
      <c r="I13" s="183"/>
      <c r="J13" s="186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31" ht="17.100000000000001" customHeight="1">
      <c r="A14" s="183">
        <v>4</v>
      </c>
      <c r="B14" s="184" t="s">
        <v>86</v>
      </c>
      <c r="C14" s="293" t="s">
        <v>188</v>
      </c>
      <c r="D14" s="187">
        <v>9</v>
      </c>
      <c r="E14" s="188">
        <v>1</v>
      </c>
      <c r="F14" s="183"/>
      <c r="G14" s="251">
        <v>0.48</v>
      </c>
      <c r="H14" s="186"/>
      <c r="I14" s="183">
        <v>1</v>
      </c>
      <c r="J14" s="186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31" ht="17.100000000000001" customHeight="1">
      <c r="A15" s="183">
        <v>5</v>
      </c>
      <c r="B15" s="184" t="s">
        <v>88</v>
      </c>
      <c r="C15" s="292" t="s">
        <v>189</v>
      </c>
      <c r="D15" s="187">
        <v>3</v>
      </c>
      <c r="E15" s="188">
        <v>1</v>
      </c>
      <c r="F15" s="183"/>
      <c r="G15" s="251">
        <v>0.2</v>
      </c>
      <c r="H15" s="186"/>
      <c r="I15" s="183"/>
      <c r="J15" s="186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31" ht="17.100000000000001" customHeight="1" thickBot="1">
      <c r="A16" s="183">
        <v>6</v>
      </c>
      <c r="B16" s="184" t="s">
        <v>90</v>
      </c>
      <c r="C16" s="294" t="s">
        <v>190</v>
      </c>
      <c r="D16" s="187">
        <v>18</v>
      </c>
      <c r="E16" s="188">
        <v>2</v>
      </c>
      <c r="F16" s="188"/>
      <c r="G16" s="252">
        <v>0.96</v>
      </c>
      <c r="H16" s="189"/>
      <c r="I16" s="188"/>
      <c r="J16" s="189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38" s="171" customFormat="1" ht="17.100000000000001" customHeight="1" thickTop="1" thickBot="1">
      <c r="A17" s="429" t="s">
        <v>11</v>
      </c>
      <c r="B17" s="430"/>
      <c r="C17" s="190"/>
      <c r="D17" s="266">
        <f>SUM(D11:D16)</f>
        <v>81</v>
      </c>
      <c r="E17" s="266">
        <f t="shared" ref="E17:J17" si="0">SUM(E11:E16)</f>
        <v>9</v>
      </c>
      <c r="F17" s="267">
        <f t="shared" si="0"/>
        <v>0</v>
      </c>
      <c r="G17" s="268">
        <f>SUM(G11:G16)</f>
        <v>4.4399999999999995</v>
      </c>
      <c r="H17" s="267">
        <f t="shared" si="0"/>
        <v>0</v>
      </c>
      <c r="I17" s="267">
        <f t="shared" si="0"/>
        <v>1</v>
      </c>
      <c r="J17" s="267">
        <f t="shared" si="0"/>
        <v>0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8" ht="17.100000000000001" customHeight="1" thickTop="1" thickBot="1">
      <c r="A18" s="408" t="s">
        <v>70</v>
      </c>
      <c r="B18" s="409"/>
      <c r="C18" s="409"/>
      <c r="D18" s="409"/>
      <c r="E18" s="409"/>
      <c r="F18" s="409"/>
      <c r="G18" s="409"/>
      <c r="H18" s="409"/>
      <c r="I18" s="409"/>
      <c r="J18" s="410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</row>
    <row r="19" spans="1:38" s="327" customFormat="1" ht="25.5" customHeight="1" thickTop="1">
      <c r="A19" s="180">
        <v>7</v>
      </c>
      <c r="B19" s="307" t="s">
        <v>167</v>
      </c>
      <c r="C19" s="331" t="s">
        <v>233</v>
      </c>
      <c r="D19" s="181">
        <v>27</v>
      </c>
      <c r="E19" s="180">
        <v>4</v>
      </c>
      <c r="F19" s="238"/>
      <c r="G19" s="253">
        <v>1.52</v>
      </c>
      <c r="H19" s="182"/>
      <c r="I19" s="276">
        <f t="shared" ref="I19:I25" si="1">E19</f>
        <v>4</v>
      </c>
      <c r="J19" s="182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</row>
    <row r="20" spans="1:38" ht="17.100000000000001" customHeight="1">
      <c r="A20" s="183">
        <v>8</v>
      </c>
      <c r="B20" s="169" t="s">
        <v>92</v>
      </c>
      <c r="C20" s="328" t="s">
        <v>191</v>
      </c>
      <c r="D20" s="194">
        <v>36</v>
      </c>
      <c r="E20" s="195">
        <v>5</v>
      </c>
      <c r="F20" s="239"/>
      <c r="G20" s="254">
        <v>2</v>
      </c>
      <c r="H20" s="196"/>
      <c r="I20" s="280">
        <f t="shared" si="1"/>
        <v>5</v>
      </c>
      <c r="J20" s="196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38" ht="17.100000000000001" customHeight="1">
      <c r="A21" s="183">
        <v>9</v>
      </c>
      <c r="B21" s="169" t="s">
        <v>94</v>
      </c>
      <c r="C21" s="328" t="s">
        <v>192</v>
      </c>
      <c r="D21" s="194">
        <v>36</v>
      </c>
      <c r="E21" s="195">
        <v>5</v>
      </c>
      <c r="F21" s="239"/>
      <c r="G21" s="254">
        <v>2</v>
      </c>
      <c r="H21" s="196"/>
      <c r="I21" s="280">
        <f t="shared" si="1"/>
        <v>5</v>
      </c>
      <c r="J21" s="196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38" s="327" customFormat="1" ht="24.75" customHeight="1">
      <c r="A22" s="183">
        <v>10</v>
      </c>
      <c r="B22" s="305" t="s">
        <v>168</v>
      </c>
      <c r="C22" s="330" t="s">
        <v>234</v>
      </c>
      <c r="D22" s="185">
        <v>27</v>
      </c>
      <c r="E22" s="183">
        <v>4</v>
      </c>
      <c r="F22" s="240"/>
      <c r="G22" s="255">
        <v>1.52</v>
      </c>
      <c r="H22" s="186"/>
      <c r="I22" s="280"/>
      <c r="J22" s="186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</row>
    <row r="23" spans="1:38" s="327" customFormat="1" ht="26.25" customHeight="1">
      <c r="A23" s="183">
        <v>11</v>
      </c>
      <c r="B23" s="305" t="s">
        <v>169</v>
      </c>
      <c r="C23" s="330" t="s">
        <v>235</v>
      </c>
      <c r="D23" s="185">
        <v>27</v>
      </c>
      <c r="E23" s="183">
        <v>4</v>
      </c>
      <c r="F23" s="240"/>
      <c r="G23" s="255">
        <v>1.52</v>
      </c>
      <c r="H23" s="186"/>
      <c r="I23" s="280">
        <f t="shared" si="1"/>
        <v>4</v>
      </c>
      <c r="J23" s="186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</row>
    <row r="24" spans="1:38" s="327" customFormat="1" ht="22.5" customHeight="1">
      <c r="A24" s="183">
        <v>12</v>
      </c>
      <c r="B24" s="305" t="s">
        <v>170</v>
      </c>
      <c r="C24" s="308" t="s">
        <v>236</v>
      </c>
      <c r="D24" s="185">
        <v>27</v>
      </c>
      <c r="E24" s="183">
        <v>4</v>
      </c>
      <c r="F24" s="240"/>
      <c r="G24" s="255">
        <v>1.52</v>
      </c>
      <c r="H24" s="186"/>
      <c r="I24" s="280">
        <f t="shared" si="1"/>
        <v>4</v>
      </c>
      <c r="J24" s="186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</row>
    <row r="25" spans="1:38" ht="30.75" customHeight="1" thickBot="1">
      <c r="A25" s="183">
        <v>13</v>
      </c>
      <c r="B25" s="169" t="s">
        <v>171</v>
      </c>
      <c r="C25" s="332" t="s">
        <v>237</v>
      </c>
      <c r="D25" s="197">
        <v>27</v>
      </c>
      <c r="E25" s="198">
        <v>4</v>
      </c>
      <c r="F25" s="240"/>
      <c r="G25" s="255">
        <v>1.52</v>
      </c>
      <c r="H25" s="189"/>
      <c r="I25" s="278">
        <f t="shared" si="1"/>
        <v>4</v>
      </c>
      <c r="J25" s="189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</row>
    <row r="26" spans="1:38" s="171" customFormat="1" ht="17.100000000000001" customHeight="1" thickTop="1" thickBot="1">
      <c r="A26" s="429" t="s">
        <v>11</v>
      </c>
      <c r="B26" s="430"/>
      <c r="C26" s="199"/>
      <c r="D26" s="266">
        <f>SUM(D19:D25)</f>
        <v>207</v>
      </c>
      <c r="E26" s="269">
        <f t="shared" ref="E26:J26" si="2">SUM(E19:E25)</f>
        <v>30</v>
      </c>
      <c r="F26" s="266">
        <f t="shared" si="2"/>
        <v>0</v>
      </c>
      <c r="G26" s="268">
        <f t="shared" si="2"/>
        <v>11.599999999999998</v>
      </c>
      <c r="H26" s="267">
        <f t="shared" si="2"/>
        <v>0</v>
      </c>
      <c r="I26" s="267">
        <f t="shared" si="2"/>
        <v>26</v>
      </c>
      <c r="J26" s="267">
        <f t="shared" si="2"/>
        <v>0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</row>
    <row r="27" spans="1:38" ht="17.100000000000001" customHeight="1" thickTop="1" thickBot="1">
      <c r="A27" s="408" t="s">
        <v>71</v>
      </c>
      <c r="B27" s="409"/>
      <c r="C27" s="409"/>
      <c r="D27" s="409"/>
      <c r="E27" s="409"/>
      <c r="F27" s="409"/>
      <c r="G27" s="409"/>
      <c r="H27" s="409"/>
      <c r="I27" s="409"/>
      <c r="J27" s="410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F27" s="94"/>
      <c r="AG27" s="94"/>
      <c r="AH27" s="94"/>
      <c r="AI27" s="94"/>
      <c r="AJ27" s="94"/>
      <c r="AK27" s="94"/>
      <c r="AL27" s="93"/>
    </row>
    <row r="28" spans="1:38" ht="17.100000000000001" customHeight="1" thickTop="1">
      <c r="A28" s="180">
        <v>14</v>
      </c>
      <c r="B28" s="170" t="s">
        <v>96</v>
      </c>
      <c r="C28" s="295" t="s">
        <v>193</v>
      </c>
      <c r="D28" s="181">
        <v>18</v>
      </c>
      <c r="E28" s="180">
        <v>2</v>
      </c>
      <c r="F28" s="182"/>
      <c r="G28" s="180">
        <v>0.96</v>
      </c>
      <c r="H28" s="182"/>
      <c r="I28" s="276">
        <f>E28</f>
        <v>2</v>
      </c>
      <c r="J28" s="182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38" s="333" customFormat="1" ht="24" customHeight="1">
      <c r="A29" s="183">
        <v>15</v>
      </c>
      <c r="B29" s="305" t="s">
        <v>172</v>
      </c>
      <c r="C29" s="297" t="s">
        <v>238</v>
      </c>
      <c r="D29" s="185">
        <v>18</v>
      </c>
      <c r="E29" s="183">
        <v>2</v>
      </c>
      <c r="F29" s="186"/>
      <c r="G29" s="183">
        <v>1.04</v>
      </c>
      <c r="H29" s="186"/>
      <c r="I29" s="277">
        <f>E29</f>
        <v>2</v>
      </c>
      <c r="J29" s="186"/>
      <c r="K29" s="334"/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</row>
    <row r="30" spans="1:38" s="333" customFormat="1" ht="25.5" customHeight="1">
      <c r="A30" s="183">
        <v>16</v>
      </c>
      <c r="B30" s="305" t="s">
        <v>173</v>
      </c>
      <c r="C30" s="297" t="s">
        <v>239</v>
      </c>
      <c r="D30" s="185">
        <v>27</v>
      </c>
      <c r="E30" s="183">
        <v>4</v>
      </c>
      <c r="F30" s="186"/>
      <c r="G30" s="183">
        <v>1.52</v>
      </c>
      <c r="H30" s="186"/>
      <c r="I30" s="277">
        <f>E30</f>
        <v>4</v>
      </c>
      <c r="J30" s="186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</row>
    <row r="31" spans="1:38" s="333" customFormat="1" ht="27.75" customHeight="1" thickBot="1">
      <c r="A31" s="183">
        <v>17</v>
      </c>
      <c r="B31" s="305" t="s">
        <v>174</v>
      </c>
      <c r="C31" s="297" t="s">
        <v>240</v>
      </c>
      <c r="D31" s="185">
        <v>18</v>
      </c>
      <c r="E31" s="183">
        <v>2</v>
      </c>
      <c r="F31" s="189"/>
      <c r="G31" s="188">
        <v>0.96</v>
      </c>
      <c r="H31" s="189"/>
      <c r="I31" s="278">
        <f>E31</f>
        <v>2</v>
      </c>
      <c r="J31" s="189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</row>
    <row r="32" spans="1:38" s="171" customFormat="1" ht="17.100000000000001" customHeight="1" thickTop="1" thickBot="1">
      <c r="A32" s="429" t="s">
        <v>11</v>
      </c>
      <c r="B32" s="430"/>
      <c r="C32" s="190"/>
      <c r="D32" s="266">
        <f t="shared" ref="D32:J32" si="3">SUM(D28:D31)</f>
        <v>81</v>
      </c>
      <c r="E32" s="266">
        <f t="shared" si="3"/>
        <v>10</v>
      </c>
      <c r="F32" s="267">
        <f t="shared" si="3"/>
        <v>0</v>
      </c>
      <c r="G32" s="268">
        <f t="shared" si="3"/>
        <v>4.4800000000000004</v>
      </c>
      <c r="H32" s="267">
        <f t="shared" si="3"/>
        <v>0</v>
      </c>
      <c r="I32" s="267">
        <f t="shared" si="3"/>
        <v>10</v>
      </c>
      <c r="J32" s="267">
        <f t="shared" si="3"/>
        <v>0</v>
      </c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</row>
    <row r="33" spans="1:31" ht="17.100000000000001" customHeight="1" thickTop="1" thickBot="1">
      <c r="A33" s="408" t="s">
        <v>72</v>
      </c>
      <c r="B33" s="409"/>
      <c r="C33" s="409"/>
      <c r="D33" s="409"/>
      <c r="E33" s="409"/>
      <c r="F33" s="409"/>
      <c r="G33" s="409"/>
      <c r="H33" s="409"/>
      <c r="I33" s="409"/>
      <c r="J33" s="410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</row>
    <row r="34" spans="1:31" s="335" customFormat="1" ht="23.25" customHeight="1" thickTop="1">
      <c r="A34" s="200" t="s">
        <v>98</v>
      </c>
      <c r="B34" s="307" t="s">
        <v>175</v>
      </c>
      <c r="C34" s="338" t="s">
        <v>241</v>
      </c>
      <c r="D34" s="194">
        <v>18</v>
      </c>
      <c r="E34" s="195">
        <v>2</v>
      </c>
      <c r="F34" s="273">
        <f>E34</f>
        <v>2</v>
      </c>
      <c r="G34" s="257">
        <v>0.96</v>
      </c>
      <c r="H34" s="182"/>
      <c r="I34" s="276">
        <f>E34</f>
        <v>2</v>
      </c>
      <c r="J34" s="182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</row>
    <row r="35" spans="1:31" s="335" customFormat="1" ht="24.75" customHeight="1">
      <c r="A35" s="201" t="s">
        <v>99</v>
      </c>
      <c r="B35" s="305" t="s">
        <v>176</v>
      </c>
      <c r="C35" s="337" t="s">
        <v>242</v>
      </c>
      <c r="D35" s="194"/>
      <c r="E35" s="195"/>
      <c r="F35" s="273"/>
      <c r="G35" s="257"/>
      <c r="H35" s="196"/>
      <c r="I35" s="280"/>
      <c r="J35" s="19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</row>
    <row r="36" spans="1:31" ht="17.100000000000001" customHeight="1">
      <c r="A36" s="201" t="s">
        <v>100</v>
      </c>
      <c r="B36" s="229" t="s">
        <v>101</v>
      </c>
      <c r="C36" s="296" t="s">
        <v>194</v>
      </c>
      <c r="D36" s="194">
        <v>18</v>
      </c>
      <c r="E36" s="195">
        <v>2</v>
      </c>
      <c r="F36" s="273">
        <f>E36</f>
        <v>2</v>
      </c>
      <c r="G36" s="257">
        <v>0.96</v>
      </c>
      <c r="H36" s="196"/>
      <c r="I36" s="280">
        <f>E36</f>
        <v>2</v>
      </c>
      <c r="J36" s="196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31" ht="17.100000000000001" customHeight="1">
      <c r="A37" s="201" t="s">
        <v>103</v>
      </c>
      <c r="B37" s="229" t="s">
        <v>104</v>
      </c>
      <c r="C37" s="296" t="s">
        <v>195</v>
      </c>
      <c r="D37" s="185"/>
      <c r="E37" s="183"/>
      <c r="F37" s="273"/>
      <c r="G37" s="257"/>
      <c r="H37" s="186"/>
      <c r="I37" s="277"/>
      <c r="J37" s="186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31" ht="17.100000000000001" customHeight="1">
      <c r="A38" s="201" t="s">
        <v>106</v>
      </c>
      <c r="B38" s="229" t="s">
        <v>107</v>
      </c>
      <c r="C38" s="296" t="s">
        <v>196</v>
      </c>
      <c r="D38" s="185">
        <v>18</v>
      </c>
      <c r="E38" s="183">
        <v>2</v>
      </c>
      <c r="F38" s="273">
        <f>E38</f>
        <v>2</v>
      </c>
      <c r="G38" s="257">
        <v>0.96</v>
      </c>
      <c r="H38" s="186"/>
      <c r="I38" s="277">
        <f>E38</f>
        <v>2</v>
      </c>
      <c r="J38" s="186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spans="1:31" ht="17.100000000000001" customHeight="1">
      <c r="A39" s="201" t="s">
        <v>109</v>
      </c>
      <c r="B39" s="230" t="s">
        <v>110</v>
      </c>
      <c r="C39" s="296" t="s">
        <v>197</v>
      </c>
      <c r="D39" s="185"/>
      <c r="E39" s="183"/>
      <c r="F39" s="273"/>
      <c r="G39" s="257"/>
      <c r="H39" s="186"/>
      <c r="I39" s="183"/>
      <c r="J39" s="186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</row>
    <row r="40" spans="1:31" ht="17.100000000000001" customHeight="1" thickBot="1">
      <c r="A40" s="201" t="s">
        <v>112</v>
      </c>
      <c r="B40" s="229" t="s">
        <v>113</v>
      </c>
      <c r="C40" s="211" t="s">
        <v>114</v>
      </c>
      <c r="D40" s="185">
        <v>9</v>
      </c>
      <c r="E40" s="183">
        <v>1</v>
      </c>
      <c r="F40" s="274">
        <f>E40</f>
        <v>1</v>
      </c>
      <c r="G40" s="256">
        <v>0.48</v>
      </c>
      <c r="H40" s="202"/>
      <c r="I40" s="198"/>
      <c r="J40" s="202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</row>
    <row r="41" spans="1:31" s="171" customFormat="1" ht="17.100000000000001" customHeight="1" thickTop="1" thickBot="1">
      <c r="A41" s="411" t="s">
        <v>11</v>
      </c>
      <c r="B41" s="412"/>
      <c r="C41" s="203"/>
      <c r="D41" s="299">
        <f>SUM(D34:D40)</f>
        <v>63</v>
      </c>
      <c r="E41" s="299">
        <f t="shared" ref="E41:J41" si="4">SUM(E34:E40)</f>
        <v>7</v>
      </c>
      <c r="F41" s="299">
        <f t="shared" si="4"/>
        <v>7</v>
      </c>
      <c r="G41" s="299">
        <f t="shared" si="4"/>
        <v>3.36</v>
      </c>
      <c r="H41" s="299">
        <f t="shared" si="4"/>
        <v>0</v>
      </c>
      <c r="I41" s="299">
        <f t="shared" si="4"/>
        <v>6</v>
      </c>
      <c r="J41" s="299">
        <f t="shared" si="4"/>
        <v>0</v>
      </c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</row>
    <row r="42" spans="1:31" ht="17.100000000000001" customHeight="1" thickTop="1" thickBot="1">
      <c r="A42" s="408" t="s">
        <v>73</v>
      </c>
      <c r="B42" s="409"/>
      <c r="C42" s="409"/>
      <c r="D42" s="409"/>
      <c r="E42" s="409"/>
      <c r="F42" s="409"/>
      <c r="G42" s="409"/>
      <c r="H42" s="409"/>
      <c r="I42" s="409"/>
      <c r="J42" s="410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</row>
    <row r="43" spans="1:31" ht="51" customHeight="1" thickTop="1">
      <c r="A43" s="195">
        <v>22</v>
      </c>
      <c r="B43" s="231" t="s">
        <v>115</v>
      </c>
      <c r="C43" s="348" t="s">
        <v>198</v>
      </c>
      <c r="D43" s="194">
        <v>18</v>
      </c>
      <c r="E43" s="195">
        <v>4</v>
      </c>
      <c r="F43" s="273">
        <f>E43</f>
        <v>4</v>
      </c>
      <c r="G43" s="257">
        <v>1.36</v>
      </c>
      <c r="H43" s="182"/>
      <c r="I43" s="180"/>
      <c r="J43" s="182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31" ht="51" customHeight="1">
      <c r="A44" s="183">
        <v>23</v>
      </c>
      <c r="B44" s="232" t="s">
        <v>117</v>
      </c>
      <c r="C44" s="349" t="s">
        <v>199</v>
      </c>
      <c r="D44" s="185">
        <v>18</v>
      </c>
      <c r="E44" s="183">
        <v>4</v>
      </c>
      <c r="F44" s="273">
        <f>E44</f>
        <v>4</v>
      </c>
      <c r="G44" s="257">
        <v>1.36</v>
      </c>
      <c r="H44" s="186"/>
      <c r="I44" s="183"/>
      <c r="J44" s="186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31" ht="51" customHeight="1" thickBot="1">
      <c r="A45" s="205">
        <v>24</v>
      </c>
      <c r="B45" s="232" t="s">
        <v>119</v>
      </c>
      <c r="C45" s="349" t="s">
        <v>200</v>
      </c>
      <c r="D45" s="185">
        <v>18</v>
      </c>
      <c r="E45" s="183">
        <v>12</v>
      </c>
      <c r="F45" s="273">
        <f>E45</f>
        <v>12</v>
      </c>
      <c r="G45" s="257">
        <v>1.36</v>
      </c>
      <c r="H45" s="189"/>
      <c r="I45" s="188"/>
      <c r="J45" s="189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31" s="171" customFormat="1" ht="17.100000000000001" customHeight="1" thickTop="1" thickBot="1">
      <c r="A46" s="414" t="s">
        <v>11</v>
      </c>
      <c r="B46" s="412"/>
      <c r="C46" s="203"/>
      <c r="D46" s="266">
        <f t="shared" ref="D46:J46" si="5">SUM(D43:D45)</f>
        <v>54</v>
      </c>
      <c r="E46" s="270">
        <f t="shared" si="5"/>
        <v>20</v>
      </c>
      <c r="F46" s="271">
        <f t="shared" si="5"/>
        <v>20</v>
      </c>
      <c r="G46" s="272">
        <f t="shared" si="5"/>
        <v>4.08</v>
      </c>
      <c r="H46" s="271">
        <f t="shared" si="5"/>
        <v>0</v>
      </c>
      <c r="I46" s="271">
        <f t="shared" si="5"/>
        <v>0</v>
      </c>
      <c r="J46" s="271">
        <f t="shared" si="5"/>
        <v>0</v>
      </c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</row>
    <row r="47" spans="1:31" ht="17.100000000000001" customHeight="1" thickTop="1">
      <c r="A47" s="436" t="s">
        <v>153</v>
      </c>
      <c r="B47" s="437"/>
      <c r="C47" s="437"/>
      <c r="D47" s="437"/>
      <c r="E47" s="437"/>
      <c r="F47" s="437"/>
      <c r="G47" s="437"/>
      <c r="H47" s="437"/>
      <c r="I47" s="437"/>
      <c r="J47" s="438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3"/>
    </row>
    <row r="48" spans="1:31" ht="17.100000000000001" customHeight="1" thickBot="1">
      <c r="A48" s="415" t="s">
        <v>74</v>
      </c>
      <c r="B48" s="416"/>
      <c r="C48" s="416"/>
      <c r="D48" s="416"/>
      <c r="E48" s="416"/>
      <c r="F48" s="416"/>
      <c r="G48" s="416"/>
      <c r="H48" s="416"/>
      <c r="I48" s="416"/>
      <c r="J48" s="417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  <c r="AC48" s="163"/>
      <c r="AD48" s="163"/>
    </row>
    <row r="49" spans="1:31" ht="17.100000000000001" customHeight="1" thickTop="1">
      <c r="A49" s="195">
        <v>25</v>
      </c>
      <c r="B49" s="206" t="s">
        <v>121</v>
      </c>
      <c r="C49" s="295" t="s">
        <v>201</v>
      </c>
      <c r="D49" s="194">
        <v>18</v>
      </c>
      <c r="E49" s="208">
        <v>2</v>
      </c>
      <c r="F49" s="264">
        <f>E49</f>
        <v>2</v>
      </c>
      <c r="G49" s="258">
        <v>0.96</v>
      </c>
      <c r="H49" s="209"/>
      <c r="I49" s="280">
        <f>E49</f>
        <v>2</v>
      </c>
      <c r="J49" s="196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</row>
    <row r="50" spans="1:31" ht="17.100000000000001" customHeight="1">
      <c r="A50" s="183">
        <v>26</v>
      </c>
      <c r="B50" s="210" t="s">
        <v>123</v>
      </c>
      <c r="C50" s="296" t="s">
        <v>202</v>
      </c>
      <c r="D50" s="185">
        <v>18</v>
      </c>
      <c r="E50" s="212">
        <v>2</v>
      </c>
      <c r="F50" s="265">
        <f>E50</f>
        <v>2</v>
      </c>
      <c r="G50" s="248">
        <v>0.96</v>
      </c>
      <c r="H50" s="213"/>
      <c r="I50" s="277">
        <f>E50</f>
        <v>2</v>
      </c>
      <c r="J50" s="186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</row>
    <row r="51" spans="1:31" ht="17.100000000000001" customHeight="1">
      <c r="A51" s="183">
        <v>27</v>
      </c>
      <c r="B51" s="210" t="s">
        <v>125</v>
      </c>
      <c r="C51" s="296" t="s">
        <v>203</v>
      </c>
      <c r="D51" s="185">
        <v>18</v>
      </c>
      <c r="E51" s="212">
        <v>2</v>
      </c>
      <c r="F51" s="265">
        <f>E51</f>
        <v>2</v>
      </c>
      <c r="G51" s="248">
        <v>0.96</v>
      </c>
      <c r="H51" s="213"/>
      <c r="I51" s="277">
        <f>E51</f>
        <v>2</v>
      </c>
      <c r="J51" s="186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</row>
    <row r="52" spans="1:31" ht="17.100000000000001" customHeight="1">
      <c r="A52" s="183">
        <v>28</v>
      </c>
      <c r="B52" s="210" t="s">
        <v>127</v>
      </c>
      <c r="C52" s="296" t="s">
        <v>204</v>
      </c>
      <c r="D52" s="185">
        <v>18</v>
      </c>
      <c r="E52" s="212">
        <v>2</v>
      </c>
      <c r="F52" s="265">
        <f>E52</f>
        <v>2</v>
      </c>
      <c r="G52" s="248">
        <v>0.96</v>
      </c>
      <c r="H52" s="213"/>
      <c r="I52" s="277">
        <f>E52</f>
        <v>2</v>
      </c>
      <c r="J52" s="186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31" ht="17.100000000000001" customHeight="1" thickBot="1">
      <c r="A53" s="198">
        <v>29</v>
      </c>
      <c r="B53" s="210" t="s">
        <v>129</v>
      </c>
      <c r="C53" s="296" t="s">
        <v>205</v>
      </c>
      <c r="D53" s="185">
        <v>18</v>
      </c>
      <c r="E53" s="212">
        <v>2</v>
      </c>
      <c r="F53" s="275">
        <f>E53</f>
        <v>2</v>
      </c>
      <c r="G53" s="259">
        <v>0.96</v>
      </c>
      <c r="H53" s="214"/>
      <c r="I53" s="278">
        <f>E53</f>
        <v>2</v>
      </c>
      <c r="J53" s="189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31" s="171" customFormat="1" ht="17.100000000000001" customHeight="1" thickTop="1" thickBot="1">
      <c r="A54" s="440" t="s">
        <v>11</v>
      </c>
      <c r="B54" s="430"/>
      <c r="C54" s="190"/>
      <c r="D54" s="266">
        <f>SUM(D49:D53)</f>
        <v>90</v>
      </c>
      <c r="E54" s="266">
        <f t="shared" ref="E54:J54" si="6">SUM(E49:E53)</f>
        <v>10</v>
      </c>
      <c r="F54" s="281">
        <f t="shared" si="6"/>
        <v>10</v>
      </c>
      <c r="G54" s="282">
        <f t="shared" si="6"/>
        <v>4.8</v>
      </c>
      <c r="H54" s="267">
        <f t="shared" si="6"/>
        <v>0</v>
      </c>
      <c r="I54" s="267">
        <f t="shared" si="6"/>
        <v>10</v>
      </c>
      <c r="J54" s="267">
        <f t="shared" si="6"/>
        <v>0</v>
      </c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</row>
    <row r="55" spans="1:31" ht="17.100000000000001" customHeight="1" thickTop="1">
      <c r="A55" s="436" t="s">
        <v>75</v>
      </c>
      <c r="B55" s="437"/>
      <c r="C55" s="437"/>
      <c r="D55" s="437"/>
      <c r="E55" s="437"/>
      <c r="F55" s="437"/>
      <c r="G55" s="437"/>
      <c r="H55" s="437"/>
      <c r="I55" s="437"/>
      <c r="J55" s="438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</row>
    <row r="56" spans="1:31" ht="17.100000000000001" customHeight="1" thickBot="1">
      <c r="A56" s="415" t="s">
        <v>76</v>
      </c>
      <c r="B56" s="416"/>
      <c r="C56" s="416"/>
      <c r="D56" s="416"/>
      <c r="E56" s="416"/>
      <c r="F56" s="416"/>
      <c r="G56" s="416"/>
      <c r="H56" s="416"/>
      <c r="I56" s="416"/>
      <c r="J56" s="417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</row>
    <row r="57" spans="1:31" ht="17.100000000000001" customHeight="1" thickTop="1">
      <c r="A57" s="195">
        <v>25</v>
      </c>
      <c r="B57" s="229" t="s">
        <v>131</v>
      </c>
      <c r="C57" s="298" t="s">
        <v>211</v>
      </c>
      <c r="D57" s="194">
        <v>18</v>
      </c>
      <c r="E57" s="195">
        <v>2</v>
      </c>
      <c r="F57" s="264">
        <f>E57</f>
        <v>2</v>
      </c>
      <c r="G57" s="257">
        <v>0.96</v>
      </c>
      <c r="H57" s="182"/>
      <c r="I57" s="276">
        <f>E57</f>
        <v>2</v>
      </c>
      <c r="J57" s="182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31" ht="17.100000000000001" customHeight="1">
      <c r="A58" s="183">
        <v>26</v>
      </c>
      <c r="B58" s="229" t="s">
        <v>133</v>
      </c>
      <c r="C58" s="296" t="s">
        <v>212</v>
      </c>
      <c r="D58" s="185">
        <v>18</v>
      </c>
      <c r="E58" s="183">
        <v>2</v>
      </c>
      <c r="F58" s="265">
        <f>E58</f>
        <v>2</v>
      </c>
      <c r="G58" s="257">
        <v>0.96</v>
      </c>
      <c r="H58" s="186"/>
      <c r="I58" s="277">
        <f>E58</f>
        <v>2</v>
      </c>
      <c r="J58" s="186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31" ht="17.100000000000001" customHeight="1">
      <c r="A59" s="183">
        <v>27</v>
      </c>
      <c r="B59" s="229" t="s">
        <v>135</v>
      </c>
      <c r="C59" s="296" t="s">
        <v>213</v>
      </c>
      <c r="D59" s="185">
        <v>18</v>
      </c>
      <c r="E59" s="183">
        <v>2</v>
      </c>
      <c r="F59" s="265">
        <f>E59</f>
        <v>2</v>
      </c>
      <c r="G59" s="257">
        <v>0.96</v>
      </c>
      <c r="H59" s="186"/>
      <c r="I59" s="277"/>
      <c r="J59" s="186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31" ht="17.100000000000001" customHeight="1">
      <c r="A60" s="183">
        <v>28</v>
      </c>
      <c r="B60" s="229" t="s">
        <v>137</v>
      </c>
      <c r="C60" s="296" t="s">
        <v>214</v>
      </c>
      <c r="D60" s="185">
        <v>18</v>
      </c>
      <c r="E60" s="183">
        <v>2</v>
      </c>
      <c r="F60" s="265">
        <f>E60</f>
        <v>2</v>
      </c>
      <c r="G60" s="257">
        <v>0.96</v>
      </c>
      <c r="H60" s="186"/>
      <c r="I60" s="277">
        <f>E60</f>
        <v>2</v>
      </c>
      <c r="J60" s="186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31" ht="17.100000000000001" customHeight="1" thickBot="1">
      <c r="A61" s="183">
        <v>29</v>
      </c>
      <c r="B61" s="229" t="s">
        <v>139</v>
      </c>
      <c r="C61" s="296" t="s">
        <v>215</v>
      </c>
      <c r="D61" s="185">
        <v>18</v>
      </c>
      <c r="E61" s="183">
        <v>2</v>
      </c>
      <c r="F61" s="275">
        <f>E61</f>
        <v>2</v>
      </c>
      <c r="G61" s="257">
        <v>0.96</v>
      </c>
      <c r="H61" s="189"/>
      <c r="I61" s="278">
        <f>E61</f>
        <v>2</v>
      </c>
      <c r="J61" s="189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</row>
    <row r="62" spans="1:31" s="171" customFormat="1" ht="17.100000000000001" customHeight="1" thickTop="1" thickBot="1">
      <c r="A62" s="440" t="s">
        <v>11</v>
      </c>
      <c r="B62" s="430"/>
      <c r="C62" s="190"/>
      <c r="D62" s="266">
        <f>SUM(D57:D61)</f>
        <v>90</v>
      </c>
      <c r="E62" s="266">
        <f t="shared" ref="E62:J62" si="7">SUM(E57:E61)</f>
        <v>10</v>
      </c>
      <c r="F62" s="267">
        <f t="shared" si="7"/>
        <v>10</v>
      </c>
      <c r="G62" s="268">
        <f t="shared" si="7"/>
        <v>4.8</v>
      </c>
      <c r="H62" s="267">
        <f t="shared" si="7"/>
        <v>0</v>
      </c>
      <c r="I62" s="267">
        <f t="shared" si="7"/>
        <v>8</v>
      </c>
      <c r="J62" s="267">
        <f t="shared" si="7"/>
        <v>0</v>
      </c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</row>
    <row r="63" spans="1:31" ht="17.100000000000001" customHeight="1" thickTop="1">
      <c r="A63" s="436" t="s">
        <v>77</v>
      </c>
      <c r="B63" s="437"/>
      <c r="C63" s="437"/>
      <c r="D63" s="437"/>
      <c r="E63" s="437"/>
      <c r="F63" s="437"/>
      <c r="G63" s="437"/>
      <c r="H63" s="437"/>
      <c r="I63" s="437"/>
      <c r="J63" s="438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</row>
    <row r="64" spans="1:31" ht="17.100000000000001" customHeight="1" thickBot="1">
      <c r="A64" s="415" t="s">
        <v>78</v>
      </c>
      <c r="B64" s="416"/>
      <c r="C64" s="416"/>
      <c r="D64" s="416"/>
      <c r="E64" s="416"/>
      <c r="F64" s="416"/>
      <c r="G64" s="416"/>
      <c r="H64" s="416"/>
      <c r="I64" s="416"/>
      <c r="J64" s="417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</row>
    <row r="65" spans="1:31" ht="29.25" customHeight="1" thickTop="1">
      <c r="A65" s="195">
        <v>25</v>
      </c>
      <c r="B65" s="169" t="s">
        <v>177</v>
      </c>
      <c r="C65" s="343" t="s">
        <v>243</v>
      </c>
      <c r="D65" s="194">
        <v>18</v>
      </c>
      <c r="E65" s="195">
        <v>2</v>
      </c>
      <c r="F65" s="264">
        <f>E65</f>
        <v>2</v>
      </c>
      <c r="G65" s="257">
        <v>0.96</v>
      </c>
      <c r="H65" s="182"/>
      <c r="I65" s="276">
        <f>E65</f>
        <v>2</v>
      </c>
      <c r="J65" s="182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31" ht="17.100000000000001" customHeight="1">
      <c r="A66" s="183">
        <v>26</v>
      </c>
      <c r="B66" s="169" t="s">
        <v>141</v>
      </c>
      <c r="C66" s="340" t="s">
        <v>206</v>
      </c>
      <c r="D66" s="185">
        <v>18</v>
      </c>
      <c r="E66" s="183">
        <v>2</v>
      </c>
      <c r="F66" s="265">
        <f>E66</f>
        <v>2</v>
      </c>
      <c r="G66" s="257">
        <v>0.96</v>
      </c>
      <c r="H66" s="186"/>
      <c r="I66" s="277">
        <f>E66</f>
        <v>2</v>
      </c>
      <c r="J66" s="186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</row>
    <row r="67" spans="1:31" s="339" customFormat="1" ht="27" customHeight="1">
      <c r="A67" s="183">
        <v>27</v>
      </c>
      <c r="B67" s="305" t="s">
        <v>249</v>
      </c>
      <c r="C67" s="342" t="s">
        <v>244</v>
      </c>
      <c r="D67" s="185">
        <v>18</v>
      </c>
      <c r="E67" s="183">
        <v>2</v>
      </c>
      <c r="F67" s="265">
        <f>E67</f>
        <v>2</v>
      </c>
      <c r="G67" s="257">
        <v>0.96</v>
      </c>
      <c r="H67" s="186"/>
      <c r="I67" s="277">
        <f>E67</f>
        <v>2</v>
      </c>
      <c r="J67" s="186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</row>
    <row r="68" spans="1:31" ht="17.100000000000001" customHeight="1">
      <c r="A68" s="183">
        <v>28</v>
      </c>
      <c r="B68" s="169" t="s">
        <v>143</v>
      </c>
      <c r="C68" s="296" t="s">
        <v>207</v>
      </c>
      <c r="D68" s="185">
        <v>18</v>
      </c>
      <c r="E68" s="183">
        <v>2</v>
      </c>
      <c r="F68" s="265">
        <f>E68</f>
        <v>2</v>
      </c>
      <c r="G68" s="257">
        <v>0.96</v>
      </c>
      <c r="H68" s="186"/>
      <c r="I68" s="277">
        <f>E68</f>
        <v>2</v>
      </c>
      <c r="J68" s="186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</row>
    <row r="69" spans="1:31" ht="17.100000000000001" customHeight="1" thickBot="1">
      <c r="A69" s="198">
        <v>29</v>
      </c>
      <c r="B69" s="169" t="s">
        <v>145</v>
      </c>
      <c r="C69" s="296" t="s">
        <v>208</v>
      </c>
      <c r="D69" s="185">
        <v>18</v>
      </c>
      <c r="E69" s="183">
        <v>2</v>
      </c>
      <c r="F69" s="275">
        <f>E69</f>
        <v>2</v>
      </c>
      <c r="G69" s="257">
        <v>0.96</v>
      </c>
      <c r="H69" s="189"/>
      <c r="I69" s="278">
        <f>E69</f>
        <v>2</v>
      </c>
      <c r="J69" s="189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</row>
    <row r="70" spans="1:31" s="171" customFormat="1" ht="17.100000000000001" customHeight="1" thickTop="1" thickBot="1">
      <c r="A70" s="216" t="s">
        <v>11</v>
      </c>
      <c r="B70" s="217"/>
      <c r="C70" s="190"/>
      <c r="D70" s="299">
        <f>SUM(D65:D69)</f>
        <v>90</v>
      </c>
      <c r="E70" s="266">
        <f t="shared" ref="E70:J70" si="8">SUM(E65:E69)</f>
        <v>10</v>
      </c>
      <c r="F70" s="267">
        <f t="shared" si="8"/>
        <v>10</v>
      </c>
      <c r="G70" s="268">
        <f t="shared" si="8"/>
        <v>4.8</v>
      </c>
      <c r="H70" s="267">
        <f t="shared" si="8"/>
        <v>0</v>
      </c>
      <c r="I70" s="267">
        <f t="shared" si="8"/>
        <v>10</v>
      </c>
      <c r="J70" s="267">
        <f t="shared" si="8"/>
        <v>0</v>
      </c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</row>
    <row r="71" spans="1:31" s="171" customFormat="1" ht="17.100000000000001" customHeight="1" thickTop="1" thickBot="1">
      <c r="A71" s="436" t="s">
        <v>79</v>
      </c>
      <c r="B71" s="437"/>
      <c r="C71" s="437"/>
      <c r="D71" s="437"/>
      <c r="E71" s="437"/>
      <c r="F71" s="437"/>
      <c r="G71" s="437"/>
      <c r="H71" s="437"/>
      <c r="I71" s="437"/>
      <c r="J71" s="438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</row>
    <row r="72" spans="1:31" ht="17.100000000000001" customHeight="1" thickTop="1" thickBot="1">
      <c r="A72" s="408" t="s">
        <v>80</v>
      </c>
      <c r="B72" s="409"/>
      <c r="C72" s="409"/>
      <c r="D72" s="409"/>
      <c r="E72" s="409"/>
      <c r="F72" s="409"/>
      <c r="G72" s="409"/>
      <c r="H72" s="409"/>
      <c r="I72" s="409"/>
      <c r="J72" s="410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3"/>
      <c r="AC72" s="163"/>
      <c r="AD72" s="163"/>
    </row>
    <row r="73" spans="1:31" ht="17.100000000000001" customHeight="1" thickTop="1">
      <c r="A73" s="180">
        <v>25</v>
      </c>
      <c r="B73" s="169" t="s">
        <v>147</v>
      </c>
      <c r="C73" s="298" t="s">
        <v>209</v>
      </c>
      <c r="D73" s="181">
        <v>18</v>
      </c>
      <c r="E73" s="180">
        <v>2</v>
      </c>
      <c r="F73" s="288">
        <f t="shared" ref="F73:F78" si="9">E73</f>
        <v>2</v>
      </c>
      <c r="G73" s="257">
        <v>0.96</v>
      </c>
      <c r="H73" s="182"/>
      <c r="I73" s="276">
        <f t="shared" ref="I73:I78" si="10">E73</f>
        <v>2</v>
      </c>
      <c r="J73" s="182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</row>
    <row r="74" spans="1:31" s="344" customFormat="1" ht="23.25" customHeight="1">
      <c r="A74" s="183">
        <v>26</v>
      </c>
      <c r="B74" s="305" t="s">
        <v>178</v>
      </c>
      <c r="C74" s="347" t="s">
        <v>245</v>
      </c>
      <c r="D74" s="194">
        <v>18</v>
      </c>
      <c r="E74" s="195">
        <v>2</v>
      </c>
      <c r="F74" s="288">
        <f t="shared" si="9"/>
        <v>2</v>
      </c>
      <c r="G74" s="257">
        <v>0.96</v>
      </c>
      <c r="H74" s="196"/>
      <c r="I74" s="277">
        <f t="shared" si="10"/>
        <v>2</v>
      </c>
      <c r="J74" s="196"/>
      <c r="K74" s="346"/>
      <c r="L74" s="346"/>
      <c r="M74" s="346"/>
      <c r="N74" s="346"/>
      <c r="O74" s="346"/>
      <c r="P74" s="346"/>
      <c r="Q74" s="346"/>
      <c r="R74" s="346"/>
      <c r="S74" s="346"/>
      <c r="T74" s="346"/>
      <c r="U74" s="346"/>
      <c r="V74" s="346"/>
      <c r="W74" s="346"/>
      <c r="X74" s="346"/>
      <c r="Y74" s="346"/>
      <c r="Z74" s="346"/>
      <c r="AA74" s="346"/>
      <c r="AB74" s="346"/>
      <c r="AC74" s="346"/>
      <c r="AD74" s="346"/>
      <c r="AE74" s="346"/>
    </row>
    <row r="75" spans="1:31" s="344" customFormat="1" ht="26.25" customHeight="1">
      <c r="A75" s="183">
        <v>27</v>
      </c>
      <c r="B75" s="305" t="s">
        <v>179</v>
      </c>
      <c r="C75" s="347" t="s">
        <v>246</v>
      </c>
      <c r="D75" s="185">
        <v>18</v>
      </c>
      <c r="E75" s="183">
        <v>2</v>
      </c>
      <c r="F75" s="288">
        <f t="shared" si="9"/>
        <v>2</v>
      </c>
      <c r="G75" s="257">
        <v>0.96</v>
      </c>
      <c r="H75" s="186"/>
      <c r="I75" s="277">
        <f t="shared" si="10"/>
        <v>2</v>
      </c>
      <c r="J75" s="18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</row>
    <row r="76" spans="1:31" s="344" customFormat="1" ht="25.5" customHeight="1">
      <c r="A76" s="183">
        <v>28</v>
      </c>
      <c r="B76" s="305" t="s">
        <v>180</v>
      </c>
      <c r="C76" s="347" t="s">
        <v>247</v>
      </c>
      <c r="D76" s="185">
        <v>9</v>
      </c>
      <c r="E76" s="183">
        <v>1</v>
      </c>
      <c r="F76" s="288">
        <f t="shared" si="9"/>
        <v>1</v>
      </c>
      <c r="G76" s="257">
        <v>0.48</v>
      </c>
      <c r="H76" s="186"/>
      <c r="I76" s="277">
        <f t="shared" si="10"/>
        <v>1</v>
      </c>
      <c r="J76" s="186"/>
      <c r="K76" s="346"/>
      <c r="L76" s="346"/>
      <c r="M76" s="346"/>
      <c r="N76" s="346"/>
      <c r="O76" s="346"/>
      <c r="P76" s="346"/>
      <c r="Q76" s="346"/>
      <c r="R76" s="346"/>
      <c r="S76" s="346"/>
      <c r="T76" s="346"/>
      <c r="U76" s="346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</row>
    <row r="77" spans="1:31" ht="17.100000000000001" customHeight="1">
      <c r="A77" s="183">
        <v>29</v>
      </c>
      <c r="B77" s="169" t="s">
        <v>149</v>
      </c>
      <c r="C77" s="345" t="s">
        <v>210</v>
      </c>
      <c r="D77" s="185">
        <v>9</v>
      </c>
      <c r="E77" s="183">
        <v>1</v>
      </c>
      <c r="F77" s="288">
        <f t="shared" si="9"/>
        <v>1</v>
      </c>
      <c r="G77" s="257">
        <v>0.48</v>
      </c>
      <c r="H77" s="186"/>
      <c r="I77" s="278">
        <f t="shared" si="10"/>
        <v>1</v>
      </c>
      <c r="J77" s="186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</row>
    <row r="78" spans="1:31" s="344" customFormat="1" ht="24" customHeight="1" thickBot="1">
      <c r="A78" s="183">
        <v>30</v>
      </c>
      <c r="B78" s="305" t="s">
        <v>181</v>
      </c>
      <c r="C78" s="347" t="s">
        <v>248</v>
      </c>
      <c r="D78" s="185">
        <v>18</v>
      </c>
      <c r="E78" s="183">
        <v>2</v>
      </c>
      <c r="F78" s="288">
        <f t="shared" si="9"/>
        <v>2</v>
      </c>
      <c r="G78" s="257">
        <v>0.96</v>
      </c>
      <c r="H78" s="189"/>
      <c r="I78" s="278">
        <f t="shared" si="10"/>
        <v>2</v>
      </c>
      <c r="J78" s="189"/>
      <c r="K78" s="346"/>
      <c r="L78" s="346"/>
      <c r="M78" s="346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</row>
    <row r="79" spans="1:31" s="171" customFormat="1" ht="17.100000000000001" customHeight="1" thickTop="1" thickBot="1">
      <c r="A79" s="429" t="s">
        <v>11</v>
      </c>
      <c r="B79" s="439"/>
      <c r="C79" s="190"/>
      <c r="D79" s="266">
        <f>SUM(D73:D78)</f>
        <v>90</v>
      </c>
      <c r="E79" s="266">
        <f t="shared" ref="E79:J79" si="11">SUM(E73:E78)</f>
        <v>10</v>
      </c>
      <c r="F79" s="267">
        <f t="shared" si="11"/>
        <v>10</v>
      </c>
      <c r="G79" s="268">
        <f t="shared" si="11"/>
        <v>4.8</v>
      </c>
      <c r="H79" s="267">
        <f t="shared" si="11"/>
        <v>0</v>
      </c>
      <c r="I79" s="267">
        <f t="shared" si="11"/>
        <v>10</v>
      </c>
      <c r="J79" s="267">
        <f t="shared" si="11"/>
        <v>0</v>
      </c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</row>
    <row r="80" spans="1:31" ht="17.100000000000001" customHeight="1" thickTop="1" thickBot="1">
      <c r="A80" s="408" t="s">
        <v>81</v>
      </c>
      <c r="B80" s="409"/>
      <c r="C80" s="409"/>
      <c r="D80" s="409"/>
      <c r="E80" s="409"/>
      <c r="F80" s="409"/>
      <c r="G80" s="409"/>
      <c r="H80" s="409"/>
      <c r="I80" s="409"/>
      <c r="J80" s="410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</row>
    <row r="81" spans="1:31" ht="17.100000000000001" customHeight="1" thickTop="1" thickBot="1">
      <c r="A81" s="263"/>
      <c r="B81" s="218" t="s">
        <v>250</v>
      </c>
      <c r="C81" s="219" t="s">
        <v>216</v>
      </c>
      <c r="D81" s="260"/>
      <c r="E81" s="221">
        <v>4</v>
      </c>
      <c r="F81" s="246">
        <v>4</v>
      </c>
      <c r="G81" s="261"/>
      <c r="H81" s="222"/>
      <c r="I81" s="236"/>
      <c r="J81" s="222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</row>
    <row r="82" spans="1:31" s="71" customFormat="1" ht="17.100000000000001" customHeight="1" thickBot="1">
      <c r="A82" s="431" t="s">
        <v>154</v>
      </c>
      <c r="B82" s="432"/>
      <c r="C82" s="233"/>
      <c r="D82" s="279">
        <f>D17+D26+D32+D41+D46+D54+D81</f>
        <v>576</v>
      </c>
      <c r="E82" s="279">
        <f t="shared" ref="E82:J82" si="12">SUM(E17,E26,E32,E41,E46,E54,E81)</f>
        <v>90</v>
      </c>
      <c r="F82" s="279">
        <f>SUM(F17,F26,F32,F41,F46,F54,F81)</f>
        <v>41</v>
      </c>
      <c r="G82" s="279">
        <f t="shared" si="12"/>
        <v>32.76</v>
      </c>
      <c r="H82" s="279">
        <f t="shared" si="12"/>
        <v>0</v>
      </c>
      <c r="I82" s="279">
        <f t="shared" si="12"/>
        <v>53</v>
      </c>
      <c r="J82" s="279">
        <f t="shared" si="12"/>
        <v>0</v>
      </c>
    </row>
    <row r="83" spans="1:31" s="71" customFormat="1" ht="17.100000000000001" customHeight="1" thickTop="1" thickBot="1">
      <c r="A83" s="433" t="s">
        <v>155</v>
      </c>
      <c r="B83" s="434"/>
      <c r="C83" s="234"/>
      <c r="D83" s="279">
        <f>D17+D26+D32+D41+D46+D62+D81</f>
        <v>576</v>
      </c>
      <c r="E83" s="279">
        <f t="shared" ref="E83:J83" si="13">E17+E26+E32+E41+E46+E62+E81</f>
        <v>90</v>
      </c>
      <c r="F83" s="279">
        <f t="shared" si="13"/>
        <v>41</v>
      </c>
      <c r="G83" s="279">
        <f t="shared" si="13"/>
        <v>32.76</v>
      </c>
      <c r="H83" s="279">
        <f t="shared" si="13"/>
        <v>0</v>
      </c>
      <c r="I83" s="279">
        <f t="shared" si="13"/>
        <v>51</v>
      </c>
      <c r="J83" s="279">
        <f t="shared" si="13"/>
        <v>0</v>
      </c>
    </row>
    <row r="84" spans="1:31" s="71" customFormat="1" ht="17.100000000000001" customHeight="1" thickTop="1" thickBot="1">
      <c r="A84" s="425" t="s">
        <v>156</v>
      </c>
      <c r="B84" s="426"/>
      <c r="C84" s="234"/>
      <c r="D84" s="279">
        <f>D17+D26+D32+D41+D46+D70+D81</f>
        <v>576</v>
      </c>
      <c r="E84" s="279">
        <f t="shared" ref="E84:J84" si="14">E17+E26+E32+E41+E46+E70+E81</f>
        <v>90</v>
      </c>
      <c r="F84" s="279">
        <f t="shared" si="14"/>
        <v>41</v>
      </c>
      <c r="G84" s="279">
        <f t="shared" si="14"/>
        <v>32.76</v>
      </c>
      <c r="H84" s="279">
        <f t="shared" si="14"/>
        <v>0</v>
      </c>
      <c r="I84" s="279">
        <f t="shared" si="14"/>
        <v>53</v>
      </c>
      <c r="J84" s="279">
        <f t="shared" si="14"/>
        <v>0</v>
      </c>
    </row>
    <row r="85" spans="1:31" s="71" customFormat="1" ht="17.100000000000001" customHeight="1" thickTop="1" thickBot="1">
      <c r="A85" s="427" t="s">
        <v>157</v>
      </c>
      <c r="B85" s="428"/>
      <c r="C85" s="235"/>
      <c r="D85" s="279">
        <f>D17+D26+D32+D41+D46+D79+D81</f>
        <v>576</v>
      </c>
      <c r="E85" s="279">
        <f t="shared" ref="E85:J85" si="15">E17+E26+E32+E41+E46+E79+E81</f>
        <v>90</v>
      </c>
      <c r="F85" s="279">
        <f t="shared" si="15"/>
        <v>41</v>
      </c>
      <c r="G85" s="279">
        <f t="shared" si="15"/>
        <v>32.76</v>
      </c>
      <c r="H85" s="279">
        <f t="shared" si="15"/>
        <v>0</v>
      </c>
      <c r="I85" s="279">
        <f t="shared" si="15"/>
        <v>53</v>
      </c>
      <c r="J85" s="279">
        <f t="shared" si="15"/>
        <v>0</v>
      </c>
    </row>
    <row r="86" spans="1:31" ht="17.100000000000001" customHeight="1">
      <c r="A86" s="451"/>
      <c r="B86" s="451"/>
      <c r="C86" s="451"/>
      <c r="D86" s="451"/>
      <c r="E86" s="451"/>
      <c r="F86" s="451"/>
      <c r="G86" s="451"/>
      <c r="H86" s="451"/>
      <c r="I86" s="451"/>
      <c r="J86" s="451"/>
      <c r="K86" s="300"/>
      <c r="L86" s="300"/>
      <c r="M86" s="300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</row>
    <row r="87" spans="1:31" ht="48.75" customHeight="1">
      <c r="A87" s="413" t="s">
        <v>57</v>
      </c>
      <c r="B87" s="413"/>
      <c r="C87" s="413"/>
      <c r="D87" s="413"/>
      <c r="E87" s="413"/>
      <c r="F87" s="413"/>
      <c r="G87" s="413"/>
      <c r="H87" s="413"/>
      <c r="I87" s="424" t="s">
        <v>152</v>
      </c>
      <c r="J87" s="424"/>
      <c r="K87" s="449"/>
      <c r="L87" s="450"/>
      <c r="M87" s="450"/>
      <c r="N87" s="93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31.5" customHeight="1">
      <c r="A88" s="435" t="s">
        <v>47</v>
      </c>
      <c r="B88" s="435"/>
      <c r="C88" s="435"/>
      <c r="D88" s="435"/>
      <c r="E88" s="435"/>
      <c r="F88" s="435"/>
      <c r="G88" s="435"/>
      <c r="H88" s="435"/>
      <c r="I88" s="446">
        <v>100</v>
      </c>
      <c r="J88" s="446"/>
      <c r="K88" s="449"/>
      <c r="L88" s="450"/>
      <c r="M88" s="450"/>
      <c r="N88" s="93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30.75" customHeight="1">
      <c r="A89" s="435" t="s">
        <v>58</v>
      </c>
      <c r="B89" s="435"/>
      <c r="C89" s="435"/>
      <c r="D89" s="435"/>
      <c r="E89" s="435"/>
      <c r="F89" s="435"/>
      <c r="G89" s="435"/>
      <c r="H89" s="435"/>
      <c r="I89" s="441">
        <f>(F82/E82)*100</f>
        <v>45.555555555555557</v>
      </c>
      <c r="J89" s="441"/>
      <c r="K89" s="449"/>
      <c r="L89" s="450"/>
      <c r="M89" s="450"/>
      <c r="N89" s="93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45.75" customHeight="1">
      <c r="A90" s="435" t="s">
        <v>65</v>
      </c>
      <c r="B90" s="435"/>
      <c r="C90" s="435"/>
      <c r="D90" s="435"/>
      <c r="E90" s="435"/>
      <c r="F90" s="435"/>
      <c r="G90" s="435"/>
      <c r="H90" s="435"/>
      <c r="I90" s="441">
        <f>(G82/E82)*100</f>
        <v>36.4</v>
      </c>
      <c r="J90" s="441"/>
      <c r="K90" s="449"/>
      <c r="L90" s="450"/>
      <c r="M90" s="450"/>
      <c r="N90" s="93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63" customHeight="1">
      <c r="A91" s="413" t="s">
        <v>163</v>
      </c>
      <c r="B91" s="413"/>
      <c r="C91" s="413"/>
      <c r="D91" s="413"/>
      <c r="E91" s="413"/>
      <c r="F91" s="413"/>
      <c r="G91" s="413"/>
      <c r="H91" s="413"/>
      <c r="I91" s="442">
        <f>I82*100/E82</f>
        <v>58.888888888888886</v>
      </c>
      <c r="J91" s="442"/>
      <c r="K91" s="449"/>
      <c r="L91" s="450"/>
      <c r="M91" s="450"/>
      <c r="N91" s="93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63" customHeight="1">
      <c r="A92" s="413" t="s">
        <v>164</v>
      </c>
      <c r="B92" s="413"/>
      <c r="C92" s="413"/>
      <c r="D92" s="413"/>
      <c r="E92" s="413"/>
      <c r="F92" s="413"/>
      <c r="G92" s="413"/>
      <c r="H92" s="413"/>
      <c r="I92" s="442">
        <f>I83*100/E83</f>
        <v>56.666666666666664</v>
      </c>
      <c r="J92" s="442"/>
      <c r="K92" s="449"/>
      <c r="L92" s="450"/>
      <c r="M92" s="450"/>
      <c r="N92" s="93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63" customHeight="1">
      <c r="A93" s="413" t="s">
        <v>165</v>
      </c>
      <c r="B93" s="413"/>
      <c r="C93" s="413"/>
      <c r="D93" s="413"/>
      <c r="E93" s="413"/>
      <c r="F93" s="413"/>
      <c r="G93" s="413"/>
      <c r="H93" s="413"/>
      <c r="I93" s="442">
        <f>I84*100/E84</f>
        <v>58.888888888888886</v>
      </c>
      <c r="J93" s="442"/>
      <c r="K93" s="449"/>
      <c r="L93" s="450"/>
      <c r="M93" s="450"/>
      <c r="N93" s="93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63" customHeight="1">
      <c r="A94" s="413" t="s">
        <v>166</v>
      </c>
      <c r="B94" s="413"/>
      <c r="C94" s="413"/>
      <c r="D94" s="413"/>
      <c r="E94" s="413"/>
      <c r="F94" s="413"/>
      <c r="G94" s="413"/>
      <c r="H94" s="413"/>
      <c r="I94" s="442">
        <f>I85*100/E85</f>
        <v>58.888888888888886</v>
      </c>
      <c r="J94" s="442"/>
      <c r="K94" s="449"/>
      <c r="L94" s="450"/>
      <c r="M94" s="450"/>
      <c r="N94" s="93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44.25" customHeight="1">
      <c r="A95" s="413" t="s">
        <v>49</v>
      </c>
      <c r="B95" s="413"/>
      <c r="C95" s="413"/>
      <c r="D95" s="413"/>
      <c r="E95" s="413"/>
      <c r="F95" s="413"/>
      <c r="G95" s="413"/>
      <c r="H95" s="413"/>
      <c r="I95" s="443" t="s">
        <v>152</v>
      </c>
      <c r="J95" s="443"/>
      <c r="K95" s="449"/>
      <c r="L95" s="450"/>
      <c r="M95" s="450"/>
      <c r="N95" s="93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7.100000000000001" customHeight="1">
      <c r="F96" s="247"/>
      <c r="Z96" s="148"/>
      <c r="AA96" s="148"/>
      <c r="AB96" s="148"/>
      <c r="AC96" s="148"/>
      <c r="AD96" s="148"/>
    </row>
    <row r="97" spans="6:30" ht="17.100000000000001" customHeight="1">
      <c r="F97" s="247"/>
      <c r="Z97" s="148"/>
      <c r="AA97" s="148"/>
      <c r="AB97" s="148"/>
      <c r="AC97" s="148"/>
      <c r="AD97" s="148"/>
    </row>
    <row r="98" spans="6:30" ht="17.100000000000001" customHeight="1">
      <c r="F98" s="247"/>
    </row>
    <row r="99" spans="6:30" ht="17.100000000000001" customHeight="1">
      <c r="F99" s="247"/>
    </row>
    <row r="100" spans="6:30" ht="17.100000000000001" customHeight="1">
      <c r="F100" s="247"/>
    </row>
    <row r="101" spans="6:30" ht="17.100000000000001" customHeight="1">
      <c r="F101" s="247"/>
    </row>
    <row r="102" spans="6:30" ht="17.100000000000001" customHeight="1">
      <c r="F102" s="247"/>
    </row>
    <row r="103" spans="6:30" ht="17.100000000000001" customHeight="1">
      <c r="F103" s="247"/>
    </row>
    <row r="104" spans="6:30" ht="17.100000000000001" customHeight="1">
      <c r="F104" s="247"/>
    </row>
    <row r="105" spans="6:30" ht="17.100000000000001" customHeight="1">
      <c r="F105" s="247"/>
    </row>
    <row r="106" spans="6:30" ht="17.100000000000001" customHeight="1">
      <c r="F106" s="247"/>
    </row>
    <row r="107" spans="6:30" ht="17.100000000000001" customHeight="1">
      <c r="F107" s="247"/>
    </row>
    <row r="108" spans="6:30" ht="17.100000000000001" customHeight="1">
      <c r="F108" s="247"/>
    </row>
    <row r="109" spans="6:30" ht="17.100000000000001" customHeight="1">
      <c r="F109" s="247"/>
    </row>
    <row r="110" spans="6:30" ht="17.100000000000001" customHeight="1">
      <c r="F110" s="247"/>
    </row>
    <row r="111" spans="6:30" ht="17.100000000000001" customHeight="1">
      <c r="F111" s="247"/>
    </row>
    <row r="112" spans="6:30" ht="17.100000000000001" customHeight="1">
      <c r="F112" s="247"/>
    </row>
    <row r="113" spans="6:6" ht="17.100000000000001" customHeight="1">
      <c r="F113" s="247"/>
    </row>
    <row r="114" spans="6:6" ht="17.100000000000001" customHeight="1">
      <c r="F114" s="247"/>
    </row>
    <row r="115" spans="6:6" ht="17.100000000000001" customHeight="1">
      <c r="F115" s="247"/>
    </row>
    <row r="116" spans="6:6" ht="17.100000000000001" customHeight="1">
      <c r="F116" s="247"/>
    </row>
    <row r="117" spans="6:6" ht="17.100000000000001" customHeight="1">
      <c r="F117" s="247"/>
    </row>
    <row r="118" spans="6:6" ht="17.100000000000001" customHeight="1">
      <c r="F118" s="247"/>
    </row>
    <row r="119" spans="6:6" ht="17.100000000000001" customHeight="1">
      <c r="F119" s="247"/>
    </row>
    <row r="120" spans="6:6" ht="17.100000000000001" customHeight="1">
      <c r="F120" s="247"/>
    </row>
    <row r="121" spans="6:6" ht="17.100000000000001" customHeight="1">
      <c r="F121" s="247"/>
    </row>
    <row r="122" spans="6:6" ht="17.100000000000001" customHeight="1">
      <c r="F122" s="247"/>
    </row>
    <row r="123" spans="6:6" ht="17.100000000000001" customHeight="1">
      <c r="F123" s="247"/>
    </row>
    <row r="124" spans="6:6" ht="17.100000000000001" customHeight="1">
      <c r="F124" s="247"/>
    </row>
    <row r="125" spans="6:6" ht="17.100000000000001" customHeight="1">
      <c r="F125" s="247"/>
    </row>
    <row r="126" spans="6:6" ht="17.100000000000001" customHeight="1">
      <c r="F126" s="247"/>
    </row>
    <row r="127" spans="6:6" ht="17.100000000000001" customHeight="1">
      <c r="F127" s="247"/>
    </row>
    <row r="128" spans="6:6" ht="17.100000000000001" customHeight="1">
      <c r="F128" s="247"/>
    </row>
    <row r="129" spans="6:6" ht="17.100000000000001" customHeight="1">
      <c r="F129" s="247"/>
    </row>
    <row r="130" spans="6:6" ht="17.100000000000001" customHeight="1">
      <c r="F130" s="247"/>
    </row>
    <row r="131" spans="6:6" ht="17.100000000000001" customHeight="1">
      <c r="F131" s="247"/>
    </row>
    <row r="132" spans="6:6" ht="17.100000000000001" customHeight="1">
      <c r="F132" s="247"/>
    </row>
    <row r="133" spans="6:6" ht="17.100000000000001" customHeight="1">
      <c r="F133" s="247"/>
    </row>
    <row r="134" spans="6:6" ht="17.100000000000001" customHeight="1">
      <c r="F134" s="247"/>
    </row>
    <row r="135" spans="6:6" ht="17.100000000000001" customHeight="1">
      <c r="F135" s="247"/>
    </row>
    <row r="136" spans="6:6" ht="17.100000000000001" customHeight="1">
      <c r="F136" s="247"/>
    </row>
    <row r="137" spans="6:6" ht="17.100000000000001" customHeight="1">
      <c r="F137" s="247"/>
    </row>
    <row r="138" spans="6:6" ht="17.100000000000001" customHeight="1">
      <c r="F138" s="247"/>
    </row>
    <row r="139" spans="6:6" ht="17.100000000000001" customHeight="1">
      <c r="F139" s="247"/>
    </row>
    <row r="140" spans="6:6" ht="17.100000000000001" customHeight="1">
      <c r="F140" s="247"/>
    </row>
    <row r="141" spans="6:6" ht="17.100000000000001" customHeight="1">
      <c r="F141" s="247"/>
    </row>
    <row r="142" spans="6:6" ht="17.100000000000001" customHeight="1">
      <c r="F142" s="247"/>
    </row>
    <row r="143" spans="6:6" ht="17.100000000000001" customHeight="1">
      <c r="F143" s="247"/>
    </row>
    <row r="144" spans="6:6" ht="17.100000000000001" customHeight="1">
      <c r="F144" s="247"/>
    </row>
    <row r="145" spans="6:6" ht="17.100000000000001" customHeight="1">
      <c r="F145" s="247"/>
    </row>
    <row r="146" spans="6:6" ht="17.100000000000001" customHeight="1">
      <c r="F146" s="247"/>
    </row>
    <row r="147" spans="6:6" ht="17.100000000000001" customHeight="1">
      <c r="F147" s="247"/>
    </row>
    <row r="148" spans="6:6" ht="17.100000000000001" customHeight="1">
      <c r="F148" s="247"/>
    </row>
    <row r="149" spans="6:6" ht="17.100000000000001" customHeight="1">
      <c r="F149" s="247"/>
    </row>
    <row r="150" spans="6:6" ht="17.100000000000001" customHeight="1">
      <c r="F150" s="247"/>
    </row>
    <row r="151" spans="6:6" ht="17.100000000000001" customHeight="1">
      <c r="F151" s="247"/>
    </row>
    <row r="152" spans="6:6">
      <c r="F152" s="247"/>
    </row>
    <row r="153" spans="6:6">
      <c r="F153" s="247"/>
    </row>
    <row r="154" spans="6:6">
      <c r="F154" s="247"/>
    </row>
    <row r="155" spans="6:6">
      <c r="F155" s="247"/>
    </row>
    <row r="156" spans="6:6">
      <c r="F156" s="247"/>
    </row>
    <row r="157" spans="6:6">
      <c r="F157" s="247"/>
    </row>
    <row r="158" spans="6:6">
      <c r="F158" s="247"/>
    </row>
    <row r="159" spans="6:6">
      <c r="F159" s="247"/>
    </row>
    <row r="160" spans="6:6">
      <c r="F160" s="247"/>
    </row>
    <row r="161" spans="6:6">
      <c r="F161" s="247"/>
    </row>
    <row r="162" spans="6:6">
      <c r="F162" s="247"/>
    </row>
    <row r="163" spans="6:6">
      <c r="F163" s="247"/>
    </row>
    <row r="164" spans="6:6">
      <c r="F164" s="247"/>
    </row>
    <row r="165" spans="6:6">
      <c r="F165" s="247"/>
    </row>
    <row r="166" spans="6:6">
      <c r="F166" s="247"/>
    </row>
    <row r="167" spans="6:6">
      <c r="F167" s="247"/>
    </row>
    <row r="168" spans="6:6">
      <c r="F168" s="247"/>
    </row>
    <row r="169" spans="6:6">
      <c r="F169" s="247"/>
    </row>
    <row r="170" spans="6:6">
      <c r="F170" s="247"/>
    </row>
    <row r="171" spans="6:6">
      <c r="F171" s="247"/>
    </row>
    <row r="172" spans="6:6">
      <c r="F172" s="247"/>
    </row>
    <row r="173" spans="6:6">
      <c r="F173" s="247"/>
    </row>
    <row r="174" spans="6:6">
      <c r="F174" s="247"/>
    </row>
    <row r="175" spans="6:6">
      <c r="F175" s="247"/>
    </row>
    <row r="176" spans="6:6">
      <c r="F176" s="247"/>
    </row>
    <row r="177" spans="6:6">
      <c r="F177" s="247"/>
    </row>
    <row r="178" spans="6:6">
      <c r="F178" s="247"/>
    </row>
    <row r="179" spans="6:6">
      <c r="F179" s="247"/>
    </row>
    <row r="180" spans="6:6">
      <c r="F180" s="247"/>
    </row>
    <row r="181" spans="6:6">
      <c r="F181" s="247"/>
    </row>
    <row r="182" spans="6:6">
      <c r="F182" s="247"/>
    </row>
    <row r="183" spans="6:6">
      <c r="F183" s="247"/>
    </row>
    <row r="184" spans="6:6">
      <c r="F184" s="247"/>
    </row>
    <row r="185" spans="6:6">
      <c r="F185" s="247"/>
    </row>
    <row r="186" spans="6:6">
      <c r="F186" s="247"/>
    </row>
    <row r="187" spans="6:6">
      <c r="F187" s="247"/>
    </row>
    <row r="188" spans="6:6">
      <c r="F188" s="247"/>
    </row>
    <row r="189" spans="6:6">
      <c r="F189" s="247"/>
    </row>
    <row r="190" spans="6:6">
      <c r="F190" s="247"/>
    </row>
    <row r="191" spans="6:6">
      <c r="F191" s="247"/>
    </row>
    <row r="192" spans="6:6">
      <c r="F192" s="247"/>
    </row>
    <row r="193" spans="6:6">
      <c r="F193" s="247"/>
    </row>
    <row r="194" spans="6:6">
      <c r="F194" s="247"/>
    </row>
    <row r="195" spans="6:6">
      <c r="F195" s="247"/>
    </row>
    <row r="196" spans="6:6">
      <c r="F196" s="247"/>
    </row>
    <row r="197" spans="6:6">
      <c r="F197" s="247"/>
    </row>
    <row r="198" spans="6:6">
      <c r="F198" s="247"/>
    </row>
    <row r="199" spans="6:6">
      <c r="F199" s="247"/>
    </row>
    <row r="200" spans="6:6">
      <c r="F200" s="247"/>
    </row>
    <row r="201" spans="6:6">
      <c r="F201" s="247"/>
    </row>
    <row r="202" spans="6:6">
      <c r="F202" s="247"/>
    </row>
    <row r="203" spans="6:6">
      <c r="F203" s="247"/>
    </row>
    <row r="204" spans="6:6">
      <c r="F204" s="247"/>
    </row>
    <row r="205" spans="6:6">
      <c r="F205" s="247"/>
    </row>
    <row r="206" spans="6:6">
      <c r="F206" s="247"/>
    </row>
    <row r="207" spans="6:6">
      <c r="F207" s="247"/>
    </row>
    <row r="208" spans="6:6">
      <c r="F208" s="247"/>
    </row>
    <row r="209" spans="6:6">
      <c r="F209" s="247"/>
    </row>
    <row r="210" spans="6:6">
      <c r="F210" s="247"/>
    </row>
    <row r="211" spans="6:6">
      <c r="F211" s="247"/>
    </row>
    <row r="212" spans="6:6">
      <c r="F212" s="247"/>
    </row>
    <row r="213" spans="6:6">
      <c r="F213" s="247"/>
    </row>
    <row r="214" spans="6:6">
      <c r="F214" s="247"/>
    </row>
    <row r="215" spans="6:6">
      <c r="F215" s="247"/>
    </row>
    <row r="216" spans="6:6">
      <c r="F216" s="247"/>
    </row>
    <row r="217" spans="6:6">
      <c r="F217" s="247"/>
    </row>
    <row r="218" spans="6:6">
      <c r="F218" s="247"/>
    </row>
    <row r="219" spans="6:6">
      <c r="F219" s="247"/>
    </row>
    <row r="220" spans="6:6">
      <c r="F220" s="247"/>
    </row>
    <row r="221" spans="6:6">
      <c r="F221" s="247"/>
    </row>
    <row r="222" spans="6:6">
      <c r="F222" s="247"/>
    </row>
    <row r="223" spans="6:6">
      <c r="F223" s="247"/>
    </row>
    <row r="224" spans="6:6">
      <c r="F224" s="247"/>
    </row>
    <row r="225" spans="6:6">
      <c r="F225" s="247"/>
    </row>
    <row r="226" spans="6:6">
      <c r="F226" s="247"/>
    </row>
    <row r="227" spans="6:6">
      <c r="F227" s="247"/>
    </row>
    <row r="228" spans="6:6">
      <c r="F228" s="247"/>
    </row>
    <row r="229" spans="6:6">
      <c r="F229" s="247"/>
    </row>
    <row r="230" spans="6:6">
      <c r="F230" s="247"/>
    </row>
    <row r="231" spans="6:6">
      <c r="F231" s="247"/>
    </row>
    <row r="232" spans="6:6">
      <c r="F232" s="247"/>
    </row>
    <row r="233" spans="6:6">
      <c r="F233" s="247"/>
    </row>
    <row r="234" spans="6:6">
      <c r="F234" s="247"/>
    </row>
    <row r="235" spans="6:6">
      <c r="F235" s="247"/>
    </row>
    <row r="236" spans="6:6">
      <c r="F236" s="247"/>
    </row>
    <row r="237" spans="6:6">
      <c r="F237" s="247"/>
    </row>
    <row r="238" spans="6:6">
      <c r="F238" s="247"/>
    </row>
    <row r="239" spans="6:6">
      <c r="F239" s="247"/>
    </row>
    <row r="240" spans="6:6">
      <c r="F240" s="247"/>
    </row>
    <row r="241" spans="6:6">
      <c r="F241" s="247"/>
    </row>
    <row r="242" spans="6:6">
      <c r="F242" s="247"/>
    </row>
    <row r="243" spans="6:6">
      <c r="F243" s="247"/>
    </row>
    <row r="244" spans="6:6">
      <c r="F244" s="247"/>
    </row>
    <row r="245" spans="6:6">
      <c r="F245" s="247"/>
    </row>
    <row r="246" spans="6:6">
      <c r="F246" s="247"/>
    </row>
    <row r="247" spans="6:6">
      <c r="F247" s="247"/>
    </row>
    <row r="248" spans="6:6">
      <c r="F248" s="247"/>
    </row>
    <row r="249" spans="6:6">
      <c r="F249" s="247"/>
    </row>
  </sheetData>
  <mergeCells count="52">
    <mergeCell ref="K87:M95"/>
    <mergeCell ref="A86:J86"/>
    <mergeCell ref="A94:H94"/>
    <mergeCell ref="I92:J92"/>
    <mergeCell ref="I93:J93"/>
    <mergeCell ref="I94:J94"/>
    <mergeCell ref="A95:H95"/>
    <mergeCell ref="I95:J95"/>
    <mergeCell ref="A89:H89"/>
    <mergeCell ref="I89:J89"/>
    <mergeCell ref="A1:H1"/>
    <mergeCell ref="F6:J7"/>
    <mergeCell ref="A10:J10"/>
    <mergeCell ref="A17:B17"/>
    <mergeCell ref="A18:J18"/>
    <mergeCell ref="A2:Y2"/>
    <mergeCell ref="A3:Y3"/>
    <mergeCell ref="A4:Y4"/>
    <mergeCell ref="A5:Y5"/>
    <mergeCell ref="A26:B26"/>
    <mergeCell ref="A27:J27"/>
    <mergeCell ref="A32:B32"/>
    <mergeCell ref="A33:J33"/>
    <mergeCell ref="A41:B41"/>
    <mergeCell ref="A42:J42"/>
    <mergeCell ref="A46:B46"/>
    <mergeCell ref="A47:J47"/>
    <mergeCell ref="A48:J48"/>
    <mergeCell ref="A54:B54"/>
    <mergeCell ref="A55:J55"/>
    <mergeCell ref="A56:J56"/>
    <mergeCell ref="A62:B62"/>
    <mergeCell ref="A63:J63"/>
    <mergeCell ref="A64:J64"/>
    <mergeCell ref="A71:J71"/>
    <mergeCell ref="A72:J72"/>
    <mergeCell ref="A79:B79"/>
    <mergeCell ref="A80:J80"/>
    <mergeCell ref="A82:B82"/>
    <mergeCell ref="A87:H87"/>
    <mergeCell ref="I87:J87"/>
    <mergeCell ref="A88:H88"/>
    <mergeCell ref="I88:J88"/>
    <mergeCell ref="A83:B83"/>
    <mergeCell ref="A84:B84"/>
    <mergeCell ref="A85:B85"/>
    <mergeCell ref="A90:H90"/>
    <mergeCell ref="I90:J90"/>
    <mergeCell ref="A91:H91"/>
    <mergeCell ref="I91:J91"/>
    <mergeCell ref="A92:H92"/>
    <mergeCell ref="A93:H93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62" orientation="landscape" r:id="rId1"/>
  <rowBreaks count="2" manualBreakCount="2">
    <brk id="32" max="9" man="1"/>
    <brk id="6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G253"/>
  <sheetViews>
    <sheetView view="pageBreakPreview" zoomScale="110" zoomScaleNormal="100" zoomScaleSheetLayoutView="110" workbookViewId="0">
      <selection activeCell="G12" sqref="G12"/>
    </sheetView>
  </sheetViews>
  <sheetFormatPr defaultRowHeight="15"/>
  <cols>
    <col min="1" max="1" width="6.7109375" style="1" customWidth="1"/>
    <col min="2" max="2" width="48.42578125" style="2" customWidth="1"/>
    <col min="3" max="3" width="12.42578125" style="3" customWidth="1"/>
    <col min="4" max="25" width="3.7109375" style="2" customWidth="1"/>
    <col min="26" max="16384" width="9.140625" style="2"/>
  </cols>
  <sheetData>
    <row r="1" spans="1:25" ht="15" customHeight="1">
      <c r="A1" s="452" t="s">
        <v>59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</row>
    <row r="2" spans="1:25" ht="15" customHeight="1">
      <c r="A2" s="447" t="s">
        <v>60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</row>
    <row r="3" spans="1:25" ht="15" customHeight="1">
      <c r="A3" s="447" t="s">
        <v>61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</row>
    <row r="4" spans="1:25" ht="15" customHeight="1">
      <c r="A4" s="447" t="s">
        <v>62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</row>
    <row r="5" spans="1:25" ht="15" customHeight="1">
      <c r="A5" s="448" t="s">
        <v>63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</row>
    <row r="6" spans="1:25" ht="15" customHeight="1">
      <c r="A6" s="447" t="s">
        <v>67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</row>
    <row r="7" spans="1:25" ht="15" customHeight="1">
      <c r="A7" s="447" t="s">
        <v>66</v>
      </c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</row>
    <row r="8" spans="1:25" ht="15" customHeight="1" thickBot="1">
      <c r="A8" s="448" t="s">
        <v>68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</row>
    <row r="9" spans="1:25" ht="12.95" customHeight="1" thickTop="1" thickBot="1">
      <c r="E9" s="4"/>
      <c r="F9" s="381" t="s">
        <v>3</v>
      </c>
      <c r="G9" s="382"/>
      <c r="H9" s="382"/>
      <c r="I9" s="382"/>
      <c r="J9" s="382"/>
      <c r="K9" s="382"/>
      <c r="L9" s="382"/>
      <c r="M9" s="383"/>
      <c r="N9" s="387" t="s">
        <v>0</v>
      </c>
      <c r="O9" s="388"/>
      <c r="P9" s="388"/>
      <c r="Q9" s="388"/>
      <c r="R9" s="387" t="s">
        <v>1</v>
      </c>
      <c r="S9" s="388"/>
      <c r="T9" s="388"/>
      <c r="U9" s="388"/>
      <c r="V9" s="387" t="s">
        <v>2</v>
      </c>
      <c r="W9" s="388"/>
      <c r="X9" s="388"/>
      <c r="Y9" s="388"/>
    </row>
    <row r="10" spans="1:25" ht="16.5" customHeight="1" thickTop="1" thickBot="1">
      <c r="E10" s="4"/>
      <c r="F10" s="384"/>
      <c r="G10" s="385"/>
      <c r="H10" s="385"/>
      <c r="I10" s="385"/>
      <c r="J10" s="385"/>
      <c r="K10" s="385"/>
      <c r="L10" s="385"/>
      <c r="M10" s="386"/>
      <c r="N10" s="5" t="s">
        <v>4</v>
      </c>
      <c r="O10" s="5"/>
      <c r="P10" s="5" t="s">
        <v>5</v>
      </c>
      <c r="Q10" s="5"/>
      <c r="R10" s="5" t="s">
        <v>6</v>
      </c>
      <c r="S10" s="5"/>
      <c r="T10" s="5" t="s">
        <v>7</v>
      </c>
      <c r="U10" s="5"/>
      <c r="V10" s="6" t="s">
        <v>8</v>
      </c>
      <c r="W10" s="6"/>
      <c r="X10" s="387" t="s">
        <v>9</v>
      </c>
      <c r="Y10" s="400"/>
    </row>
    <row r="11" spans="1:25" s="76" customFormat="1" ht="153" customHeight="1" thickTop="1" thickBot="1">
      <c r="A11" s="7" t="s">
        <v>10</v>
      </c>
      <c r="B11" s="8" t="s">
        <v>21</v>
      </c>
      <c r="C11" s="9" t="s">
        <v>56</v>
      </c>
      <c r="D11" s="99" t="s">
        <v>43</v>
      </c>
      <c r="E11" s="99" t="s">
        <v>44</v>
      </c>
      <c r="F11" s="99" t="s">
        <v>11</v>
      </c>
      <c r="G11" s="97" t="s">
        <v>23</v>
      </c>
      <c r="H11" s="98" t="s">
        <v>24</v>
      </c>
      <c r="I11" s="98" t="s">
        <v>25</v>
      </c>
      <c r="J11" s="98" t="s">
        <v>26</v>
      </c>
      <c r="K11" s="98" t="s">
        <v>27</v>
      </c>
      <c r="L11" s="99" t="s">
        <v>51</v>
      </c>
      <c r="M11" s="100" t="s">
        <v>50</v>
      </c>
      <c r="N11" s="97" t="s">
        <v>12</v>
      </c>
      <c r="O11" s="101" t="s">
        <v>18</v>
      </c>
      <c r="P11" s="97" t="s">
        <v>12</v>
      </c>
      <c r="Q11" s="101" t="s">
        <v>18</v>
      </c>
      <c r="R11" s="97" t="s">
        <v>12</v>
      </c>
      <c r="S11" s="101" t="s">
        <v>18</v>
      </c>
      <c r="T11" s="97" t="s">
        <v>12</v>
      </c>
      <c r="U11" s="101" t="s">
        <v>18</v>
      </c>
      <c r="V11" s="97" t="s">
        <v>12</v>
      </c>
      <c r="W11" s="103" t="s">
        <v>18</v>
      </c>
      <c r="X11" s="104" t="s">
        <v>12</v>
      </c>
      <c r="Y11" s="103" t="s">
        <v>18</v>
      </c>
    </row>
    <row r="12" spans="1:25" s="72" customFormat="1" ht="16.5" thickTop="1" thickBot="1">
      <c r="A12" s="73">
        <v>1</v>
      </c>
      <c r="B12" s="73">
        <v>2</v>
      </c>
      <c r="C12" s="73">
        <v>3</v>
      </c>
      <c r="D12" s="73">
        <v>5</v>
      </c>
      <c r="E12" s="73">
        <v>6</v>
      </c>
      <c r="F12" s="73">
        <v>7</v>
      </c>
      <c r="G12" s="73">
        <v>8</v>
      </c>
      <c r="H12" s="73">
        <v>9</v>
      </c>
      <c r="I12" s="73">
        <v>10</v>
      </c>
      <c r="J12" s="73">
        <v>11</v>
      </c>
      <c r="K12" s="73">
        <v>12</v>
      </c>
      <c r="L12" s="73">
        <v>13</v>
      </c>
      <c r="M12" s="73">
        <v>14</v>
      </c>
      <c r="N12" s="69">
        <v>15</v>
      </c>
      <c r="O12" s="70">
        <v>16</v>
      </c>
      <c r="P12" s="69">
        <v>17</v>
      </c>
      <c r="Q12" s="70">
        <v>18</v>
      </c>
      <c r="R12" s="69">
        <v>19</v>
      </c>
      <c r="S12" s="70">
        <v>20</v>
      </c>
      <c r="T12" s="69">
        <v>21</v>
      </c>
      <c r="U12" s="70">
        <v>22</v>
      </c>
      <c r="V12" s="69">
        <v>23</v>
      </c>
      <c r="W12" s="70">
        <v>24</v>
      </c>
      <c r="X12" s="69">
        <v>25</v>
      </c>
      <c r="Y12" s="70">
        <v>26</v>
      </c>
    </row>
    <row r="13" spans="1:25" s="159" customFormat="1" ht="17.100000000000001" customHeight="1" thickTop="1" thickBot="1">
      <c r="A13" s="375" t="s">
        <v>28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</row>
    <row r="14" spans="1:25" ht="17.100000000000001" customHeight="1" thickTop="1">
      <c r="A14" s="10"/>
      <c r="B14" s="89"/>
      <c r="C14" s="56"/>
      <c r="D14" s="57"/>
      <c r="E14" s="108"/>
      <c r="F14" s="58">
        <f>SUM(G14:M14)</f>
        <v>0</v>
      </c>
      <c r="G14" s="61"/>
      <c r="H14" s="90"/>
      <c r="I14" s="109"/>
      <c r="J14" s="90"/>
      <c r="K14" s="90"/>
      <c r="L14" s="90"/>
      <c r="M14" s="90"/>
      <c r="N14" s="61"/>
      <c r="O14" s="59"/>
      <c r="P14" s="61"/>
      <c r="Q14" s="59"/>
      <c r="R14" s="61"/>
      <c r="S14" s="59"/>
      <c r="T14" s="61"/>
      <c r="U14" s="59"/>
      <c r="V14" s="61"/>
      <c r="W14" s="59"/>
      <c r="X14" s="61"/>
      <c r="Y14" s="59"/>
    </row>
    <row r="15" spans="1:25" ht="17.100000000000001" customHeight="1">
      <c r="A15" s="11"/>
      <c r="B15" s="12"/>
      <c r="C15" s="13"/>
      <c r="D15" s="14"/>
      <c r="E15" s="15"/>
      <c r="F15" s="16">
        <f>SUM(G15:M15)</f>
        <v>0</v>
      </c>
      <c r="G15" s="17"/>
      <c r="H15" s="102"/>
      <c r="I15" s="19"/>
      <c r="J15" s="102"/>
      <c r="K15" s="102"/>
      <c r="L15" s="102"/>
      <c r="M15" s="102"/>
      <c r="N15" s="17"/>
      <c r="O15" s="20"/>
      <c r="P15" s="17"/>
      <c r="Q15" s="20"/>
      <c r="R15" s="17"/>
      <c r="S15" s="20"/>
      <c r="T15" s="17"/>
      <c r="U15" s="20"/>
      <c r="V15" s="17"/>
      <c r="W15" s="20"/>
      <c r="X15" s="17"/>
      <c r="Y15" s="20"/>
    </row>
    <row r="16" spans="1:25" ht="17.100000000000001" customHeight="1">
      <c r="A16" s="11"/>
      <c r="B16" s="22"/>
      <c r="C16" s="23"/>
      <c r="D16" s="25"/>
      <c r="E16" s="26"/>
      <c r="F16" s="16">
        <f>SUM(G16:M16)</f>
        <v>0</v>
      </c>
      <c r="G16" s="27"/>
      <c r="H16" s="28"/>
      <c r="I16" s="102"/>
      <c r="J16" s="28"/>
      <c r="K16" s="28"/>
      <c r="L16" s="28"/>
      <c r="M16" s="28"/>
      <c r="N16" s="27"/>
      <c r="O16" s="29"/>
      <c r="P16" s="27"/>
      <c r="Q16" s="29"/>
      <c r="R16" s="27"/>
      <c r="S16" s="29"/>
      <c r="T16" s="27"/>
      <c r="U16" s="29"/>
      <c r="V16" s="27"/>
      <c r="W16" s="29"/>
      <c r="X16" s="27"/>
      <c r="Y16" s="29"/>
    </row>
    <row r="17" spans="1:33" ht="17.100000000000001" customHeight="1">
      <c r="A17" s="11"/>
      <c r="B17" s="22"/>
      <c r="C17" s="23"/>
      <c r="D17" s="25"/>
      <c r="E17" s="26"/>
      <c r="F17" s="16">
        <f>SUM(G17:M17)</f>
        <v>0</v>
      </c>
      <c r="G17" s="27"/>
      <c r="H17" s="28"/>
      <c r="I17" s="102"/>
      <c r="J17" s="28"/>
      <c r="K17" s="28"/>
      <c r="L17" s="28"/>
      <c r="M17" s="28"/>
      <c r="N17" s="27"/>
      <c r="O17" s="29"/>
      <c r="P17" s="27"/>
      <c r="Q17" s="29"/>
      <c r="R17" s="27"/>
      <c r="S17" s="29"/>
      <c r="T17" s="27"/>
      <c r="U17" s="29"/>
      <c r="V17" s="27"/>
      <c r="W17" s="29"/>
      <c r="X17" s="27"/>
      <c r="Y17" s="29"/>
    </row>
    <row r="18" spans="1:33" ht="17.100000000000001" customHeight="1" thickBot="1">
      <c r="A18" s="11"/>
      <c r="B18" s="22"/>
      <c r="C18" s="23"/>
      <c r="D18" s="25"/>
      <c r="E18" s="26"/>
      <c r="F18" s="16">
        <f>SUM(G18:M18)</f>
        <v>0</v>
      </c>
      <c r="G18" s="27"/>
      <c r="H18" s="28"/>
      <c r="I18" s="30"/>
      <c r="J18" s="28"/>
      <c r="K18" s="28"/>
      <c r="L18" s="28"/>
      <c r="M18" s="28"/>
      <c r="N18" s="27"/>
      <c r="O18" s="29"/>
      <c r="P18" s="27"/>
      <c r="Q18" s="29"/>
      <c r="R18" s="27"/>
      <c r="S18" s="29"/>
      <c r="T18" s="27"/>
      <c r="U18" s="29"/>
      <c r="V18" s="27"/>
      <c r="W18" s="29"/>
      <c r="X18" s="27"/>
      <c r="Y18" s="29"/>
    </row>
    <row r="19" spans="1:33" s="159" customFormat="1" ht="17.100000000000001" customHeight="1" thickTop="1" thickBot="1">
      <c r="A19" s="354" t="s">
        <v>11</v>
      </c>
      <c r="B19" s="355"/>
      <c r="C19" s="31"/>
      <c r="D19" s="33"/>
      <c r="E19" s="33"/>
      <c r="F19" s="32">
        <f>SUM(F14:F18)</f>
        <v>0</v>
      </c>
      <c r="G19" s="34">
        <f>SUM(G14:G18)</f>
        <v>0</v>
      </c>
      <c r="H19" s="35">
        <f t="shared" ref="H19:M19" si="0">SUM(H14:H18)</f>
        <v>0</v>
      </c>
      <c r="I19" s="35">
        <f t="shared" si="0"/>
        <v>0</v>
      </c>
      <c r="J19" s="35">
        <f t="shared" si="0"/>
        <v>0</v>
      </c>
      <c r="K19" s="35">
        <f t="shared" si="0"/>
        <v>0</v>
      </c>
      <c r="L19" s="35">
        <f>SUM(L14:L18)</f>
        <v>0</v>
      </c>
      <c r="M19" s="36">
        <f t="shared" si="0"/>
        <v>0</v>
      </c>
      <c r="N19" s="34">
        <f t="shared" ref="N19:Y19" si="1">SUM(N14:N18)</f>
        <v>0</v>
      </c>
      <c r="O19" s="36">
        <f t="shared" si="1"/>
        <v>0</v>
      </c>
      <c r="P19" s="34">
        <f t="shared" si="1"/>
        <v>0</v>
      </c>
      <c r="Q19" s="36">
        <f t="shared" si="1"/>
        <v>0</v>
      </c>
      <c r="R19" s="34">
        <f t="shared" si="1"/>
        <v>0</v>
      </c>
      <c r="S19" s="37">
        <f t="shared" si="1"/>
        <v>0</v>
      </c>
      <c r="T19" s="34">
        <f t="shared" si="1"/>
        <v>0</v>
      </c>
      <c r="U19" s="36">
        <f t="shared" si="1"/>
        <v>0</v>
      </c>
      <c r="V19" s="34">
        <f t="shared" si="1"/>
        <v>0</v>
      </c>
      <c r="W19" s="36">
        <f t="shared" si="1"/>
        <v>0</v>
      </c>
      <c r="X19" s="34">
        <f t="shared" si="1"/>
        <v>0</v>
      </c>
      <c r="Y19" s="36">
        <f t="shared" si="1"/>
        <v>0</v>
      </c>
    </row>
    <row r="20" spans="1:33" ht="17.100000000000001" customHeight="1" thickTop="1" thickBot="1">
      <c r="A20" s="375" t="s">
        <v>29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</row>
    <row r="21" spans="1:33" ht="17.100000000000001" customHeight="1" thickTop="1">
      <c r="A21" s="10"/>
      <c r="B21" s="111"/>
      <c r="C21" s="56"/>
      <c r="D21" s="57"/>
      <c r="E21" s="57"/>
      <c r="F21" s="58">
        <f>SUM(G21:M21)</f>
        <v>0</v>
      </c>
      <c r="G21" s="61"/>
      <c r="H21" s="90"/>
      <c r="I21" s="90"/>
      <c r="J21" s="90"/>
      <c r="K21" s="90"/>
      <c r="L21" s="90"/>
      <c r="M21" s="90"/>
      <c r="N21" s="61"/>
      <c r="O21" s="59"/>
      <c r="P21" s="61"/>
      <c r="Q21" s="59"/>
      <c r="R21" s="61"/>
      <c r="S21" s="59"/>
      <c r="T21" s="61"/>
      <c r="U21" s="59"/>
      <c r="V21" s="61"/>
      <c r="W21" s="59"/>
      <c r="X21" s="61"/>
      <c r="Y21" s="59"/>
    </row>
    <row r="22" spans="1:33" ht="17.100000000000001" customHeight="1">
      <c r="A22" s="11"/>
      <c r="B22" s="45"/>
      <c r="C22" s="13"/>
      <c r="D22" s="14"/>
      <c r="E22" s="14"/>
      <c r="F22" s="41">
        <f>SUM(G22:M22)</f>
        <v>0</v>
      </c>
      <c r="G22" s="17"/>
      <c r="H22" s="102"/>
      <c r="I22" s="19"/>
      <c r="J22" s="102"/>
      <c r="K22" s="102"/>
      <c r="L22" s="102"/>
      <c r="M22" s="102"/>
      <c r="N22" s="17"/>
      <c r="O22" s="20"/>
      <c r="P22" s="17"/>
      <c r="Q22" s="20"/>
      <c r="R22" s="17"/>
      <c r="S22" s="20"/>
      <c r="T22" s="17"/>
      <c r="U22" s="20"/>
      <c r="V22" s="17"/>
      <c r="W22" s="20"/>
      <c r="X22" s="17"/>
      <c r="Y22" s="20"/>
    </row>
    <row r="23" spans="1:33" ht="17.100000000000001" customHeight="1">
      <c r="A23" s="11"/>
      <c r="B23" s="45"/>
      <c r="C23" s="13"/>
      <c r="D23" s="14"/>
      <c r="E23" s="15"/>
      <c r="F23" s="41">
        <f>SUM(G23:M23)</f>
        <v>0</v>
      </c>
      <c r="G23" s="17"/>
      <c r="H23" s="102"/>
      <c r="I23" s="19"/>
      <c r="J23" s="102"/>
      <c r="K23" s="102"/>
      <c r="L23" s="102"/>
      <c r="M23" s="102"/>
      <c r="N23" s="17"/>
      <c r="O23" s="20"/>
      <c r="P23" s="17"/>
      <c r="Q23" s="20"/>
      <c r="R23" s="17"/>
      <c r="S23" s="20"/>
      <c r="T23" s="17"/>
      <c r="U23" s="20"/>
      <c r="V23" s="17"/>
      <c r="W23" s="20"/>
      <c r="X23" s="17"/>
      <c r="Y23" s="20"/>
    </row>
    <row r="24" spans="1:33" ht="17.100000000000001" customHeight="1">
      <c r="A24" s="11"/>
      <c r="B24" s="45"/>
      <c r="C24" s="13"/>
      <c r="D24" s="14"/>
      <c r="E24" s="14"/>
      <c r="F24" s="41">
        <f>SUM(G24:M24)</f>
        <v>0</v>
      </c>
      <c r="G24" s="17"/>
      <c r="H24" s="102"/>
      <c r="I24" s="19"/>
      <c r="J24" s="102"/>
      <c r="K24" s="102"/>
      <c r="L24" s="102"/>
      <c r="M24" s="102"/>
      <c r="N24" s="17"/>
      <c r="O24" s="20"/>
      <c r="P24" s="17"/>
      <c r="Q24" s="20"/>
      <c r="R24" s="17"/>
      <c r="S24" s="20"/>
      <c r="T24" s="17"/>
      <c r="U24" s="20"/>
      <c r="V24" s="17"/>
      <c r="W24" s="20"/>
      <c r="X24" s="17"/>
      <c r="Y24" s="20"/>
      <c r="AA24" s="93"/>
      <c r="AB24" s="93"/>
      <c r="AC24" s="93"/>
      <c r="AD24" s="93"/>
      <c r="AE24" s="93"/>
      <c r="AF24" s="93"/>
      <c r="AG24" s="93"/>
    </row>
    <row r="25" spans="1:33" ht="17.100000000000001" customHeight="1" thickBot="1">
      <c r="A25" s="46"/>
      <c r="B25" s="47"/>
      <c r="C25" s="48"/>
      <c r="D25" s="49"/>
      <c r="E25" s="49"/>
      <c r="F25" s="50">
        <f>SUM(G25:M25)</f>
        <v>0</v>
      </c>
      <c r="G25" s="51"/>
      <c r="H25" s="30"/>
      <c r="I25" s="30"/>
      <c r="J25" s="30"/>
      <c r="K25" s="30"/>
      <c r="L25" s="30"/>
      <c r="M25" s="30"/>
      <c r="N25" s="51"/>
      <c r="O25" s="52"/>
      <c r="P25" s="51"/>
      <c r="Q25" s="52"/>
      <c r="R25" s="51"/>
      <c r="S25" s="52"/>
      <c r="T25" s="51"/>
      <c r="U25" s="52"/>
      <c r="V25" s="51"/>
      <c r="W25" s="52"/>
      <c r="X25" s="51"/>
      <c r="Y25" s="52"/>
      <c r="AA25" s="93"/>
      <c r="AB25" s="93"/>
      <c r="AC25" s="93"/>
      <c r="AD25" s="93"/>
      <c r="AE25" s="93"/>
      <c r="AF25" s="93"/>
      <c r="AG25" s="93"/>
    </row>
    <row r="26" spans="1:33" s="159" customFormat="1" ht="17.100000000000001" customHeight="1" thickTop="1" thickBot="1">
      <c r="A26" s="354" t="s">
        <v>11</v>
      </c>
      <c r="B26" s="355"/>
      <c r="C26" s="53"/>
      <c r="D26" s="55"/>
      <c r="E26" s="55"/>
      <c r="F26" s="32">
        <f>SUM(F21:F25)</f>
        <v>0</v>
      </c>
      <c r="G26" s="113">
        <f t="shared" ref="G26:Y26" si="2">SUM(G21:G25)</f>
        <v>0</v>
      </c>
      <c r="H26" s="114">
        <f t="shared" si="2"/>
        <v>0</v>
      </c>
      <c r="I26" s="114">
        <f t="shared" si="2"/>
        <v>0</v>
      </c>
      <c r="J26" s="114">
        <f t="shared" si="2"/>
        <v>0</v>
      </c>
      <c r="K26" s="114">
        <f t="shared" si="2"/>
        <v>0</v>
      </c>
      <c r="L26" s="114">
        <f t="shared" si="2"/>
        <v>0</v>
      </c>
      <c r="M26" s="114">
        <f t="shared" si="2"/>
        <v>0</v>
      </c>
      <c r="N26" s="113">
        <f t="shared" si="2"/>
        <v>0</v>
      </c>
      <c r="O26" s="115">
        <f t="shared" si="2"/>
        <v>0</v>
      </c>
      <c r="P26" s="113">
        <f t="shared" si="2"/>
        <v>0</v>
      </c>
      <c r="Q26" s="115">
        <f t="shared" si="2"/>
        <v>0</v>
      </c>
      <c r="R26" s="113">
        <f t="shared" si="2"/>
        <v>0</v>
      </c>
      <c r="S26" s="116">
        <f t="shared" si="2"/>
        <v>0</v>
      </c>
      <c r="T26" s="113">
        <f t="shared" si="2"/>
        <v>0</v>
      </c>
      <c r="U26" s="115">
        <f t="shared" si="2"/>
        <v>0</v>
      </c>
      <c r="V26" s="113">
        <f t="shared" si="2"/>
        <v>0</v>
      </c>
      <c r="W26" s="115">
        <f t="shared" si="2"/>
        <v>0</v>
      </c>
      <c r="X26" s="113">
        <f t="shared" si="2"/>
        <v>0</v>
      </c>
      <c r="Y26" s="115">
        <f t="shared" si="2"/>
        <v>0</v>
      </c>
      <c r="AA26" s="94"/>
      <c r="AB26" s="94"/>
      <c r="AC26" s="94"/>
      <c r="AD26" s="94"/>
      <c r="AE26" s="94"/>
      <c r="AF26" s="94"/>
      <c r="AG26" s="94"/>
    </row>
    <row r="27" spans="1:33" ht="17.100000000000001" customHeight="1" thickTop="1" thickBot="1">
      <c r="A27" s="401" t="s">
        <v>30</v>
      </c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AA27" s="94"/>
      <c r="AB27" s="94"/>
      <c r="AC27" s="94"/>
      <c r="AD27" s="94"/>
      <c r="AE27" s="94"/>
      <c r="AF27" s="94"/>
      <c r="AG27" s="93"/>
    </row>
    <row r="28" spans="1:33" ht="17.100000000000001" customHeight="1" thickTop="1">
      <c r="A28" s="10"/>
      <c r="B28" s="118"/>
      <c r="C28" s="56"/>
      <c r="D28" s="57"/>
      <c r="E28" s="119"/>
      <c r="F28" s="58">
        <f>SUM(G28:M28)</f>
        <v>0</v>
      </c>
      <c r="G28" s="61"/>
      <c r="H28" s="90"/>
      <c r="I28" s="90"/>
      <c r="J28" s="90"/>
      <c r="K28" s="120"/>
      <c r="L28" s="120"/>
      <c r="M28" s="59"/>
      <c r="N28" s="121"/>
      <c r="O28" s="91"/>
      <c r="P28" s="61"/>
      <c r="Q28" s="59"/>
      <c r="R28" s="61"/>
      <c r="S28" s="59"/>
      <c r="T28" s="61"/>
      <c r="U28" s="59"/>
      <c r="V28" s="61"/>
      <c r="W28" s="59"/>
      <c r="X28" s="61"/>
      <c r="Y28" s="59"/>
      <c r="AA28" s="93"/>
      <c r="AB28" s="93"/>
      <c r="AC28" s="93"/>
      <c r="AD28" s="93"/>
      <c r="AE28" s="93"/>
      <c r="AF28" s="93"/>
      <c r="AG28" s="93"/>
    </row>
    <row r="29" spans="1:33" ht="17.100000000000001" customHeight="1">
      <c r="A29" s="11"/>
      <c r="B29" s="62"/>
      <c r="C29" s="13"/>
      <c r="D29" s="14"/>
      <c r="E29" s="63"/>
      <c r="F29" s="41">
        <f>SUM(G29:M29)</f>
        <v>0</v>
      </c>
      <c r="G29" s="64"/>
      <c r="H29" s="102"/>
      <c r="I29" s="102"/>
      <c r="J29" s="102"/>
      <c r="K29" s="21"/>
      <c r="L29" s="21"/>
      <c r="M29" s="20"/>
      <c r="N29" s="17"/>
      <c r="O29" s="65"/>
      <c r="P29" s="17"/>
      <c r="Q29" s="20"/>
      <c r="R29" s="17"/>
      <c r="S29" s="20"/>
      <c r="T29" s="17"/>
      <c r="U29" s="20"/>
      <c r="V29" s="17"/>
      <c r="W29" s="20"/>
      <c r="X29" s="17"/>
      <c r="Y29" s="20"/>
      <c r="AA29" s="93"/>
      <c r="AB29" s="93"/>
      <c r="AC29" s="93"/>
      <c r="AD29" s="93"/>
      <c r="AE29" s="93"/>
      <c r="AF29" s="93"/>
      <c r="AG29" s="93"/>
    </row>
    <row r="30" spans="1:33" ht="17.100000000000001" customHeight="1">
      <c r="A30" s="11"/>
      <c r="B30" s="62"/>
      <c r="C30" s="13"/>
      <c r="D30" s="14"/>
      <c r="E30" s="63"/>
      <c r="F30" s="41">
        <f>SUM(G30:M30)</f>
        <v>0</v>
      </c>
      <c r="G30" s="64"/>
      <c r="H30" s="102"/>
      <c r="I30" s="102"/>
      <c r="J30" s="102"/>
      <c r="K30" s="21"/>
      <c r="L30" s="21"/>
      <c r="M30" s="20"/>
      <c r="N30" s="17"/>
      <c r="O30" s="65"/>
      <c r="P30" s="64"/>
      <c r="Q30" s="20"/>
      <c r="R30" s="64"/>
      <c r="S30" s="20"/>
      <c r="T30" s="17"/>
      <c r="U30" s="20"/>
      <c r="V30" s="64"/>
      <c r="W30" s="20"/>
      <c r="X30" s="17"/>
      <c r="Y30" s="20"/>
    </row>
    <row r="31" spans="1:33" ht="17.100000000000001" customHeight="1">
      <c r="A31" s="11"/>
      <c r="B31" s="62"/>
      <c r="C31" s="13"/>
      <c r="D31" s="14"/>
      <c r="E31" s="63"/>
      <c r="F31" s="41">
        <f>SUM(G31:M31)</f>
        <v>0</v>
      </c>
      <c r="G31" s="64"/>
      <c r="H31" s="102"/>
      <c r="I31" s="102"/>
      <c r="J31" s="102"/>
      <c r="K31" s="21"/>
      <c r="L31" s="21"/>
      <c r="M31" s="20"/>
      <c r="N31" s="17"/>
      <c r="O31" s="65"/>
      <c r="P31" s="64"/>
      <c r="Q31" s="20"/>
      <c r="R31" s="64"/>
      <c r="S31" s="20"/>
      <c r="T31" s="17"/>
      <c r="U31" s="20"/>
      <c r="V31" s="64"/>
      <c r="W31" s="20"/>
      <c r="X31" s="17"/>
      <c r="Y31" s="20"/>
    </row>
    <row r="32" spans="1:33" ht="17.100000000000001" customHeight="1" thickBot="1">
      <c r="A32" s="11"/>
      <c r="B32" s="62"/>
      <c r="C32" s="13"/>
      <c r="D32" s="14"/>
      <c r="E32" s="63"/>
      <c r="F32" s="41">
        <f>SUM(G32:M32)</f>
        <v>0</v>
      </c>
      <c r="G32" s="64"/>
      <c r="H32" s="102"/>
      <c r="I32" s="102"/>
      <c r="J32" s="102"/>
      <c r="K32" s="21"/>
      <c r="L32" s="21"/>
      <c r="M32" s="29"/>
      <c r="N32" s="64"/>
      <c r="O32" s="66"/>
      <c r="P32" s="17"/>
      <c r="Q32" s="20"/>
      <c r="R32" s="64"/>
      <c r="S32" s="52"/>
      <c r="T32" s="17"/>
      <c r="U32" s="20"/>
      <c r="V32" s="64"/>
      <c r="W32" s="52"/>
      <c r="X32" s="17"/>
      <c r="Y32" s="20"/>
    </row>
    <row r="33" spans="1:25" s="159" customFormat="1" ht="17.100000000000001" customHeight="1" thickTop="1" thickBot="1">
      <c r="A33" s="354" t="s">
        <v>11</v>
      </c>
      <c r="B33" s="355"/>
      <c r="C33" s="31"/>
      <c r="D33" s="33"/>
      <c r="E33" s="33"/>
      <c r="F33" s="32">
        <f>SUM(F28:F32)</f>
        <v>0</v>
      </c>
      <c r="G33" s="34">
        <f t="shared" ref="G33:Y33" si="3">SUM(G28:G32)</f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6">
        <f t="shared" si="3"/>
        <v>0</v>
      </c>
      <c r="N33" s="34">
        <f t="shared" si="3"/>
        <v>0</v>
      </c>
      <c r="O33" s="36">
        <f t="shared" si="3"/>
        <v>0</v>
      </c>
      <c r="P33" s="34">
        <f t="shared" si="3"/>
        <v>0</v>
      </c>
      <c r="Q33" s="36">
        <f t="shared" si="3"/>
        <v>0</v>
      </c>
      <c r="R33" s="34">
        <f t="shared" si="3"/>
        <v>0</v>
      </c>
      <c r="S33" s="36">
        <f t="shared" si="3"/>
        <v>0</v>
      </c>
      <c r="T33" s="34">
        <f t="shared" si="3"/>
        <v>0</v>
      </c>
      <c r="U33" s="36">
        <f t="shared" si="3"/>
        <v>0</v>
      </c>
      <c r="V33" s="34">
        <f t="shared" si="3"/>
        <v>0</v>
      </c>
      <c r="W33" s="36">
        <f t="shared" si="3"/>
        <v>0</v>
      </c>
      <c r="X33" s="34">
        <f t="shared" si="3"/>
        <v>0</v>
      </c>
      <c r="Y33" s="36">
        <f t="shared" si="3"/>
        <v>0</v>
      </c>
    </row>
    <row r="34" spans="1:25" ht="17.100000000000001" customHeight="1" thickTop="1" thickBot="1">
      <c r="A34" s="375" t="s">
        <v>31</v>
      </c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</row>
    <row r="35" spans="1:25" ht="17.100000000000001" customHeight="1" thickTop="1">
      <c r="A35" s="39"/>
      <c r="B35" s="125"/>
      <c r="C35" s="38"/>
      <c r="D35" s="40"/>
      <c r="E35" s="40"/>
      <c r="F35" s="41">
        <f>SUM(G35:M35)</f>
        <v>0</v>
      </c>
      <c r="G35" s="42"/>
      <c r="H35" s="43"/>
      <c r="I35" s="43"/>
      <c r="J35" s="43"/>
      <c r="K35" s="43"/>
      <c r="L35" s="43"/>
      <c r="M35" s="43"/>
      <c r="N35" s="42"/>
      <c r="O35" s="44"/>
      <c r="P35" s="42"/>
      <c r="Q35" s="44"/>
      <c r="R35" s="42"/>
      <c r="S35" s="60"/>
      <c r="T35" s="42"/>
      <c r="U35" s="44"/>
      <c r="V35" s="42"/>
      <c r="W35" s="44"/>
      <c r="X35" s="42"/>
      <c r="Y35" s="44"/>
    </row>
    <row r="36" spans="1:25" ht="17.100000000000001" customHeight="1">
      <c r="A36" s="11"/>
      <c r="B36" s="12"/>
      <c r="C36" s="13"/>
      <c r="D36" s="14"/>
      <c r="E36" s="14"/>
      <c r="F36" s="16">
        <f>SUM(G36:M36)</f>
        <v>0</v>
      </c>
      <c r="G36" s="17"/>
      <c r="H36" s="102"/>
      <c r="I36" s="102"/>
      <c r="J36" s="102"/>
      <c r="K36" s="102"/>
      <c r="L36" s="102"/>
      <c r="M36" s="102"/>
      <c r="N36" s="17"/>
      <c r="O36" s="20"/>
      <c r="P36" s="17"/>
      <c r="Q36" s="20"/>
      <c r="R36" s="17"/>
      <c r="S36" s="67"/>
      <c r="T36" s="17"/>
      <c r="U36" s="20"/>
      <c r="V36" s="17"/>
      <c r="W36" s="20"/>
      <c r="X36" s="17"/>
      <c r="Y36" s="20"/>
    </row>
    <row r="37" spans="1:25" ht="17.100000000000001" customHeight="1">
      <c r="A37" s="11"/>
      <c r="B37" s="12"/>
      <c r="C37" s="13"/>
      <c r="D37" s="14"/>
      <c r="E37" s="14"/>
      <c r="F37" s="16">
        <f>SUM(G37:M37)</f>
        <v>0</v>
      </c>
      <c r="G37" s="17"/>
      <c r="H37" s="102"/>
      <c r="I37" s="102"/>
      <c r="J37" s="102"/>
      <c r="K37" s="102"/>
      <c r="L37" s="102"/>
      <c r="M37" s="102"/>
      <c r="N37" s="17"/>
      <c r="O37" s="20"/>
      <c r="P37" s="17"/>
      <c r="Q37" s="20"/>
      <c r="R37" s="17"/>
      <c r="S37" s="67"/>
      <c r="T37" s="17"/>
      <c r="U37" s="20"/>
      <c r="V37" s="17"/>
      <c r="W37" s="20"/>
      <c r="X37" s="17"/>
      <c r="Y37" s="20"/>
    </row>
    <row r="38" spans="1:25" ht="17.100000000000001" customHeight="1">
      <c r="A38" s="11"/>
      <c r="B38" s="12"/>
      <c r="C38" s="13"/>
      <c r="D38" s="14"/>
      <c r="E38" s="14"/>
      <c r="F38" s="16">
        <f>SUM(G38:M38)</f>
        <v>0</v>
      </c>
      <c r="G38" s="17"/>
      <c r="H38" s="102"/>
      <c r="I38" s="102"/>
      <c r="J38" s="102"/>
      <c r="K38" s="102"/>
      <c r="L38" s="102"/>
      <c r="M38" s="102"/>
      <c r="N38" s="17"/>
      <c r="O38" s="20"/>
      <c r="P38" s="17"/>
      <c r="Q38" s="20"/>
      <c r="R38" s="17"/>
      <c r="S38" s="67"/>
      <c r="T38" s="17"/>
      <c r="U38" s="20"/>
      <c r="V38" s="17"/>
      <c r="W38" s="20"/>
      <c r="X38" s="17"/>
      <c r="Y38" s="20"/>
    </row>
    <row r="39" spans="1:25" ht="17.100000000000001" customHeight="1" thickBot="1">
      <c r="A39" s="68"/>
      <c r="B39" s="12"/>
      <c r="C39" s="13"/>
      <c r="D39" s="14"/>
      <c r="E39" s="14"/>
      <c r="F39" s="16">
        <f>SUM(G39:M39)</f>
        <v>0</v>
      </c>
      <c r="G39" s="17"/>
      <c r="H39" s="102"/>
      <c r="I39" s="102"/>
      <c r="J39" s="102"/>
      <c r="K39" s="102"/>
      <c r="L39" s="102"/>
      <c r="M39" s="102"/>
      <c r="N39" s="17"/>
      <c r="O39" s="20"/>
      <c r="P39" s="17"/>
      <c r="Q39" s="20"/>
      <c r="R39" s="17"/>
      <c r="S39" s="67"/>
      <c r="T39" s="17"/>
      <c r="U39" s="20"/>
      <c r="V39" s="17"/>
      <c r="W39" s="20"/>
      <c r="X39" s="17"/>
      <c r="Y39" s="20"/>
    </row>
    <row r="40" spans="1:25" s="159" customFormat="1" ht="17.100000000000001" customHeight="1" thickTop="1" thickBot="1">
      <c r="A40" s="391" t="s">
        <v>11</v>
      </c>
      <c r="B40" s="368"/>
      <c r="C40" s="81"/>
      <c r="D40" s="83"/>
      <c r="E40" s="83"/>
      <c r="F40" s="82">
        <f>SUM(F35:F39)</f>
        <v>0</v>
      </c>
      <c r="G40" s="84">
        <f t="shared" ref="G40:Y40" si="4">SUM(G35:G39)</f>
        <v>0</v>
      </c>
      <c r="H40" s="85">
        <f t="shared" si="4"/>
        <v>0</v>
      </c>
      <c r="I40" s="85">
        <f t="shared" si="4"/>
        <v>0</v>
      </c>
      <c r="J40" s="85">
        <f t="shared" si="4"/>
        <v>0</v>
      </c>
      <c r="K40" s="85">
        <f t="shared" si="4"/>
        <v>0</v>
      </c>
      <c r="L40" s="85">
        <f t="shared" si="4"/>
        <v>0</v>
      </c>
      <c r="M40" s="86">
        <f t="shared" si="4"/>
        <v>0</v>
      </c>
      <c r="N40" s="84">
        <f t="shared" si="4"/>
        <v>0</v>
      </c>
      <c r="O40" s="86">
        <f t="shared" si="4"/>
        <v>0</v>
      </c>
      <c r="P40" s="84">
        <f t="shared" si="4"/>
        <v>0</v>
      </c>
      <c r="Q40" s="86">
        <f t="shared" si="4"/>
        <v>0</v>
      </c>
      <c r="R40" s="84">
        <f t="shared" si="4"/>
        <v>0</v>
      </c>
      <c r="S40" s="86">
        <f t="shared" si="4"/>
        <v>0</v>
      </c>
      <c r="T40" s="84">
        <f t="shared" si="4"/>
        <v>0</v>
      </c>
      <c r="U40" s="86">
        <f t="shared" si="4"/>
        <v>0</v>
      </c>
      <c r="V40" s="84">
        <f t="shared" si="4"/>
        <v>0</v>
      </c>
      <c r="W40" s="86">
        <f t="shared" si="4"/>
        <v>0</v>
      </c>
      <c r="X40" s="84">
        <f t="shared" si="4"/>
        <v>0</v>
      </c>
      <c r="Y40" s="86">
        <f t="shared" si="4"/>
        <v>0</v>
      </c>
    </row>
    <row r="41" spans="1:25" ht="17.100000000000001" customHeight="1" thickTop="1" thickBot="1">
      <c r="A41" s="375" t="s">
        <v>32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</row>
    <row r="42" spans="1:25" ht="17.100000000000001" customHeight="1" thickTop="1">
      <c r="A42" s="39"/>
      <c r="B42" s="125"/>
      <c r="C42" s="38"/>
      <c r="D42" s="40"/>
      <c r="E42" s="40"/>
      <c r="F42" s="41">
        <f>SUM(G42:M42)</f>
        <v>0</v>
      </c>
      <c r="G42" s="42"/>
      <c r="H42" s="43"/>
      <c r="I42" s="43"/>
      <c r="J42" s="43"/>
      <c r="K42" s="43"/>
      <c r="L42" s="43"/>
      <c r="M42" s="43"/>
      <c r="N42" s="42"/>
      <c r="O42" s="44"/>
      <c r="P42" s="42"/>
      <c r="Q42" s="44"/>
      <c r="R42" s="42"/>
      <c r="S42" s="60"/>
      <c r="T42" s="42"/>
      <c r="U42" s="44"/>
      <c r="V42" s="42"/>
      <c r="W42" s="44"/>
      <c r="X42" s="42"/>
      <c r="Y42" s="44"/>
    </row>
    <row r="43" spans="1:25" ht="17.100000000000001" customHeight="1">
      <c r="A43" s="11"/>
      <c r="B43" s="12"/>
      <c r="C43" s="13"/>
      <c r="D43" s="14"/>
      <c r="E43" s="14"/>
      <c r="F43" s="16">
        <f>SUM(G43:M43)</f>
        <v>0</v>
      </c>
      <c r="G43" s="17"/>
      <c r="H43" s="102"/>
      <c r="I43" s="102"/>
      <c r="J43" s="102"/>
      <c r="K43" s="102"/>
      <c r="L43" s="102"/>
      <c r="M43" s="102"/>
      <c r="N43" s="17"/>
      <c r="O43" s="20"/>
      <c r="P43" s="17"/>
      <c r="Q43" s="20"/>
      <c r="R43" s="17"/>
      <c r="S43" s="67"/>
      <c r="T43" s="17"/>
      <c r="U43" s="20"/>
      <c r="V43" s="17"/>
      <c r="W43" s="20"/>
      <c r="X43" s="17"/>
      <c r="Y43" s="20"/>
    </row>
    <row r="44" spans="1:25" ht="17.100000000000001" customHeight="1">
      <c r="A44" s="11"/>
      <c r="B44" s="12"/>
      <c r="C44" s="13"/>
      <c r="D44" s="14"/>
      <c r="E44" s="14"/>
      <c r="F44" s="16">
        <f>SUM(G44:M44)</f>
        <v>0</v>
      </c>
      <c r="G44" s="17"/>
      <c r="H44" s="102"/>
      <c r="I44" s="102"/>
      <c r="J44" s="102"/>
      <c r="K44" s="102"/>
      <c r="L44" s="102"/>
      <c r="M44" s="102"/>
      <c r="N44" s="17"/>
      <c r="O44" s="20"/>
      <c r="P44" s="17"/>
      <c r="Q44" s="20"/>
      <c r="R44" s="17"/>
      <c r="S44" s="67"/>
      <c r="T44" s="17"/>
      <c r="U44" s="20"/>
      <c r="V44" s="17"/>
      <c r="W44" s="20"/>
      <c r="X44" s="17"/>
      <c r="Y44" s="20"/>
    </row>
    <row r="45" spans="1:25" ht="17.100000000000001" customHeight="1">
      <c r="A45" s="11"/>
      <c r="B45" s="12"/>
      <c r="C45" s="13"/>
      <c r="D45" s="14"/>
      <c r="E45" s="14"/>
      <c r="F45" s="16">
        <f>SUM(G45:M45)</f>
        <v>0</v>
      </c>
      <c r="G45" s="17"/>
      <c r="H45" s="102"/>
      <c r="I45" s="102"/>
      <c r="J45" s="102"/>
      <c r="K45" s="102"/>
      <c r="L45" s="102"/>
      <c r="M45" s="102"/>
      <c r="N45" s="17"/>
      <c r="O45" s="20"/>
      <c r="P45" s="17"/>
      <c r="Q45" s="20"/>
      <c r="R45" s="17"/>
      <c r="S45" s="67"/>
      <c r="T45" s="17"/>
      <c r="U45" s="20"/>
      <c r="V45" s="17"/>
      <c r="W45" s="20"/>
      <c r="X45" s="17"/>
      <c r="Y45" s="20"/>
    </row>
    <row r="46" spans="1:25" ht="17.100000000000001" customHeight="1" thickBot="1">
      <c r="A46" s="46"/>
      <c r="B46" s="12"/>
      <c r="C46" s="13"/>
      <c r="D46" s="14"/>
      <c r="E46" s="14"/>
      <c r="F46" s="16">
        <f>SUM(G46:M46)</f>
        <v>0</v>
      </c>
      <c r="G46" s="17"/>
      <c r="H46" s="102"/>
      <c r="I46" s="102"/>
      <c r="J46" s="102"/>
      <c r="K46" s="102"/>
      <c r="L46" s="102"/>
      <c r="M46" s="102"/>
      <c r="N46" s="17"/>
      <c r="O46" s="20"/>
      <c r="P46" s="17"/>
      <c r="Q46" s="20"/>
      <c r="R46" s="17"/>
      <c r="S46" s="67"/>
      <c r="T46" s="17"/>
      <c r="U46" s="20"/>
      <c r="V46" s="17"/>
      <c r="W46" s="20"/>
      <c r="X46" s="17"/>
      <c r="Y46" s="20"/>
    </row>
    <row r="47" spans="1:25" s="159" customFormat="1" ht="17.100000000000001" customHeight="1" thickTop="1" thickBot="1">
      <c r="A47" s="367" t="s">
        <v>11</v>
      </c>
      <c r="B47" s="368"/>
      <c r="C47" s="81"/>
      <c r="D47" s="83"/>
      <c r="E47" s="83"/>
      <c r="F47" s="82">
        <f>SUM(F42:F46)</f>
        <v>0</v>
      </c>
      <c r="G47" s="84">
        <f t="shared" ref="G47:Y47" si="5">SUM(G42:G46)</f>
        <v>0</v>
      </c>
      <c r="H47" s="85">
        <f t="shared" si="5"/>
        <v>0</v>
      </c>
      <c r="I47" s="85">
        <f t="shared" si="5"/>
        <v>0</v>
      </c>
      <c r="J47" s="85">
        <f t="shared" si="5"/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4">
        <f t="shared" si="5"/>
        <v>0</v>
      </c>
      <c r="O47" s="86">
        <f t="shared" si="5"/>
        <v>0</v>
      </c>
      <c r="P47" s="84">
        <f t="shared" si="5"/>
        <v>0</v>
      </c>
      <c r="Q47" s="86">
        <f t="shared" si="5"/>
        <v>0</v>
      </c>
      <c r="R47" s="84">
        <f t="shared" si="5"/>
        <v>0</v>
      </c>
      <c r="S47" s="86">
        <f t="shared" si="5"/>
        <v>0</v>
      </c>
      <c r="T47" s="84">
        <f t="shared" si="5"/>
        <v>0</v>
      </c>
      <c r="U47" s="86">
        <f t="shared" si="5"/>
        <v>0</v>
      </c>
      <c r="V47" s="84">
        <f t="shared" si="5"/>
        <v>0</v>
      </c>
      <c r="W47" s="86">
        <f t="shared" si="5"/>
        <v>0</v>
      </c>
      <c r="X47" s="84">
        <f t="shared" si="5"/>
        <v>0</v>
      </c>
      <c r="Y47" s="86">
        <f t="shared" si="5"/>
        <v>0</v>
      </c>
    </row>
    <row r="48" spans="1:25" s="159" customFormat="1" ht="17.100000000000001" customHeight="1" thickTop="1" thickBot="1">
      <c r="A48" s="375" t="s">
        <v>33</v>
      </c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</row>
    <row r="49" spans="1:25" ht="17.100000000000001" customHeight="1" thickTop="1">
      <c r="A49" s="39"/>
      <c r="B49" s="125"/>
      <c r="C49" s="38"/>
      <c r="D49" s="40"/>
      <c r="E49" s="40"/>
      <c r="F49" s="41">
        <f>SUM(G49:M49)</f>
        <v>0</v>
      </c>
      <c r="G49" s="42"/>
      <c r="H49" s="43"/>
      <c r="I49" s="43"/>
      <c r="J49" s="43"/>
      <c r="K49" s="43"/>
      <c r="L49" s="43"/>
      <c r="M49" s="43"/>
      <c r="N49" s="42"/>
      <c r="O49" s="44"/>
      <c r="P49" s="42"/>
      <c r="Q49" s="44"/>
      <c r="R49" s="42"/>
      <c r="S49" s="60"/>
      <c r="T49" s="42"/>
      <c r="U49" s="44"/>
      <c r="V49" s="42"/>
      <c r="W49" s="44"/>
      <c r="X49" s="42"/>
      <c r="Y49" s="44"/>
    </row>
    <row r="50" spans="1:25" ht="17.100000000000001" customHeight="1">
      <c r="A50" s="11"/>
      <c r="B50" s="12"/>
      <c r="C50" s="13"/>
      <c r="D50" s="14"/>
      <c r="E50" s="14"/>
      <c r="F50" s="16">
        <f>SUM(G50:M50)</f>
        <v>0</v>
      </c>
      <c r="G50" s="17"/>
      <c r="H50" s="102"/>
      <c r="I50" s="102"/>
      <c r="J50" s="102"/>
      <c r="K50" s="102"/>
      <c r="L50" s="102"/>
      <c r="M50" s="102"/>
      <c r="N50" s="17"/>
      <c r="O50" s="20"/>
      <c r="P50" s="17"/>
      <c r="Q50" s="20"/>
      <c r="R50" s="17"/>
      <c r="S50" s="67"/>
      <c r="T50" s="17"/>
      <c r="U50" s="20"/>
      <c r="V50" s="17"/>
      <c r="W50" s="20"/>
      <c r="X50" s="17"/>
      <c r="Y50" s="20"/>
    </row>
    <row r="51" spans="1:25" ht="17.100000000000001" customHeight="1">
      <c r="A51" s="11"/>
      <c r="B51" s="12"/>
      <c r="C51" s="13"/>
      <c r="D51" s="14"/>
      <c r="E51" s="14"/>
      <c r="F51" s="16">
        <f>SUM(G51:M51)</f>
        <v>0</v>
      </c>
      <c r="G51" s="17"/>
      <c r="H51" s="102"/>
      <c r="I51" s="102"/>
      <c r="J51" s="102"/>
      <c r="K51" s="102"/>
      <c r="L51" s="102"/>
      <c r="M51" s="102"/>
      <c r="N51" s="17"/>
      <c r="O51" s="20"/>
      <c r="P51" s="17"/>
      <c r="Q51" s="20"/>
      <c r="R51" s="17"/>
      <c r="S51" s="67"/>
      <c r="T51" s="17"/>
      <c r="U51" s="20"/>
      <c r="V51" s="17"/>
      <c r="W51" s="20"/>
      <c r="X51" s="17"/>
      <c r="Y51" s="20"/>
    </row>
    <row r="52" spans="1:25" ht="17.100000000000001" customHeight="1">
      <c r="A52" s="11"/>
      <c r="B52" s="12"/>
      <c r="C52" s="13"/>
      <c r="D52" s="14"/>
      <c r="E52" s="14"/>
      <c r="F52" s="16">
        <f>SUM(G52:M52)</f>
        <v>0</v>
      </c>
      <c r="G52" s="17"/>
      <c r="H52" s="102"/>
      <c r="I52" s="102"/>
      <c r="J52" s="102"/>
      <c r="K52" s="102"/>
      <c r="L52" s="102"/>
      <c r="M52" s="102"/>
      <c r="N52" s="17"/>
      <c r="O52" s="20"/>
      <c r="P52" s="17"/>
      <c r="Q52" s="20"/>
      <c r="R52" s="17"/>
      <c r="S52" s="67"/>
      <c r="T52" s="17"/>
      <c r="U52" s="20"/>
      <c r="V52" s="17"/>
      <c r="W52" s="20"/>
      <c r="X52" s="17"/>
      <c r="Y52" s="20"/>
    </row>
    <row r="53" spans="1:25" ht="17.100000000000001" customHeight="1" thickBot="1">
      <c r="A53" s="24"/>
      <c r="B53" s="22"/>
      <c r="C53" s="23"/>
      <c r="D53" s="25"/>
      <c r="E53" s="25"/>
      <c r="F53" s="128">
        <f>SUM(G53:M53)</f>
        <v>0</v>
      </c>
      <c r="G53" s="27"/>
      <c r="H53" s="28"/>
      <c r="I53" s="28"/>
      <c r="J53" s="28"/>
      <c r="K53" s="28"/>
      <c r="L53" s="28"/>
      <c r="M53" s="28"/>
      <c r="N53" s="27"/>
      <c r="O53" s="29"/>
      <c r="P53" s="27"/>
      <c r="Q53" s="29"/>
      <c r="R53" s="27"/>
      <c r="S53" s="129"/>
      <c r="T53" s="27"/>
      <c r="U53" s="29"/>
      <c r="V53" s="27"/>
      <c r="W53" s="29"/>
      <c r="X53" s="27"/>
      <c r="Y53" s="29"/>
    </row>
    <row r="54" spans="1:25" s="159" customFormat="1" ht="17.100000000000001" customHeight="1" thickTop="1" thickBot="1">
      <c r="A54" s="354" t="s">
        <v>11</v>
      </c>
      <c r="B54" s="355"/>
      <c r="C54" s="31"/>
      <c r="D54" s="33"/>
      <c r="E54" s="33"/>
      <c r="F54" s="32">
        <f>SUM(F49:F53)</f>
        <v>0</v>
      </c>
      <c r="G54" s="34">
        <f t="shared" ref="G54:Y54" si="6">SUM(G49:G53)</f>
        <v>0</v>
      </c>
      <c r="H54" s="35">
        <f t="shared" si="6"/>
        <v>0</v>
      </c>
      <c r="I54" s="35">
        <f t="shared" si="6"/>
        <v>0</v>
      </c>
      <c r="J54" s="35">
        <f t="shared" si="6"/>
        <v>0</v>
      </c>
      <c r="K54" s="35">
        <f t="shared" si="6"/>
        <v>0</v>
      </c>
      <c r="L54" s="35">
        <f t="shared" si="6"/>
        <v>0</v>
      </c>
      <c r="M54" s="35">
        <f t="shared" si="6"/>
        <v>0</v>
      </c>
      <c r="N54" s="34">
        <f t="shared" si="6"/>
        <v>0</v>
      </c>
      <c r="O54" s="36">
        <f t="shared" si="6"/>
        <v>0</v>
      </c>
      <c r="P54" s="34">
        <f t="shared" si="6"/>
        <v>0</v>
      </c>
      <c r="Q54" s="36">
        <f t="shared" si="6"/>
        <v>0</v>
      </c>
      <c r="R54" s="34">
        <f t="shared" si="6"/>
        <v>0</v>
      </c>
      <c r="S54" s="36">
        <f t="shared" si="6"/>
        <v>0</v>
      </c>
      <c r="T54" s="34">
        <f t="shared" si="6"/>
        <v>0</v>
      </c>
      <c r="U54" s="36">
        <f t="shared" si="6"/>
        <v>0</v>
      </c>
      <c r="V54" s="34">
        <f t="shared" si="6"/>
        <v>0</v>
      </c>
      <c r="W54" s="36">
        <f t="shared" si="6"/>
        <v>0</v>
      </c>
      <c r="X54" s="34">
        <f t="shared" si="6"/>
        <v>0</v>
      </c>
      <c r="Y54" s="36">
        <f t="shared" si="6"/>
        <v>0</v>
      </c>
    </row>
    <row r="55" spans="1:25" ht="17.100000000000001" customHeight="1" thickTop="1">
      <c r="A55" s="371" t="s">
        <v>37</v>
      </c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</row>
    <row r="56" spans="1:25" ht="17.100000000000001" customHeight="1" thickBot="1">
      <c r="A56" s="371" t="s">
        <v>35</v>
      </c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</row>
    <row r="57" spans="1:25" ht="17.100000000000001" customHeight="1" thickTop="1">
      <c r="A57" s="10"/>
      <c r="B57" s="89"/>
      <c r="C57" s="56"/>
      <c r="D57" s="57"/>
      <c r="E57" s="57"/>
      <c r="F57" s="58">
        <f>SUM(G57:M57)</f>
        <v>0</v>
      </c>
      <c r="G57" s="61"/>
      <c r="H57" s="90"/>
      <c r="I57" s="90"/>
      <c r="J57" s="90"/>
      <c r="K57" s="90"/>
      <c r="L57" s="90"/>
      <c r="M57" s="90"/>
      <c r="N57" s="61"/>
      <c r="O57" s="59"/>
      <c r="P57" s="61"/>
      <c r="Q57" s="59"/>
      <c r="R57" s="61"/>
      <c r="S57" s="91"/>
      <c r="T57" s="61"/>
      <c r="U57" s="59"/>
      <c r="V57" s="61"/>
      <c r="W57" s="59"/>
      <c r="X57" s="61"/>
      <c r="Y57" s="59"/>
    </row>
    <row r="58" spans="1:25" ht="17.100000000000001" customHeight="1">
      <c r="A58" s="11"/>
      <c r="B58" s="12"/>
      <c r="C58" s="13"/>
      <c r="D58" s="14"/>
      <c r="E58" s="14"/>
      <c r="F58" s="16">
        <f>SUM(G58:M58)</f>
        <v>0</v>
      </c>
      <c r="G58" s="17"/>
      <c r="H58" s="102"/>
      <c r="I58" s="102"/>
      <c r="J58" s="102"/>
      <c r="K58" s="102"/>
      <c r="L58" s="102"/>
      <c r="M58" s="102"/>
      <c r="N58" s="17"/>
      <c r="O58" s="20"/>
      <c r="P58" s="17"/>
      <c r="Q58" s="20"/>
      <c r="R58" s="17"/>
      <c r="S58" s="67"/>
      <c r="T58" s="17"/>
      <c r="U58" s="20"/>
      <c r="V58" s="17"/>
      <c r="W58" s="20"/>
      <c r="X58" s="17"/>
      <c r="Y58" s="20"/>
    </row>
    <row r="59" spans="1:25" ht="17.100000000000001" customHeight="1">
      <c r="A59" s="11"/>
      <c r="B59" s="12"/>
      <c r="C59" s="13"/>
      <c r="D59" s="14"/>
      <c r="E59" s="14"/>
      <c r="F59" s="16">
        <f>SUM(G59:M59)</f>
        <v>0</v>
      </c>
      <c r="G59" s="17"/>
      <c r="H59" s="102"/>
      <c r="I59" s="102"/>
      <c r="J59" s="102"/>
      <c r="K59" s="102"/>
      <c r="L59" s="102"/>
      <c r="M59" s="102"/>
      <c r="N59" s="17"/>
      <c r="O59" s="20"/>
      <c r="P59" s="17"/>
      <c r="Q59" s="20"/>
      <c r="R59" s="17"/>
      <c r="S59" s="67"/>
      <c r="T59" s="17"/>
      <c r="U59" s="20"/>
      <c r="V59" s="17"/>
      <c r="W59" s="20"/>
      <c r="X59" s="17"/>
      <c r="Y59" s="20"/>
    </row>
    <row r="60" spans="1:25" ht="17.100000000000001" customHeight="1">
      <c r="A60" s="11"/>
      <c r="B60" s="12"/>
      <c r="C60" s="13"/>
      <c r="D60" s="14"/>
      <c r="E60" s="14"/>
      <c r="F60" s="16">
        <f>SUM(G60:M60)</f>
        <v>0</v>
      </c>
      <c r="G60" s="17"/>
      <c r="H60" s="102"/>
      <c r="I60" s="102"/>
      <c r="J60" s="102"/>
      <c r="K60" s="102"/>
      <c r="L60" s="102"/>
      <c r="M60" s="102"/>
      <c r="N60" s="17"/>
      <c r="O60" s="20"/>
      <c r="P60" s="17"/>
      <c r="Q60" s="20"/>
      <c r="R60" s="17"/>
      <c r="S60" s="67"/>
      <c r="T60" s="17"/>
      <c r="U60" s="20"/>
      <c r="V60" s="17"/>
      <c r="W60" s="20"/>
      <c r="X60" s="17"/>
      <c r="Y60" s="20"/>
    </row>
    <row r="61" spans="1:25" ht="17.100000000000001" customHeight="1" thickBot="1">
      <c r="A61" s="46"/>
      <c r="B61" s="12"/>
      <c r="C61" s="13"/>
      <c r="D61" s="14"/>
      <c r="E61" s="14"/>
      <c r="F61" s="16">
        <f>SUM(G61:M61)</f>
        <v>0</v>
      </c>
      <c r="G61" s="17"/>
      <c r="H61" s="102"/>
      <c r="I61" s="102"/>
      <c r="J61" s="102"/>
      <c r="K61" s="102"/>
      <c r="L61" s="102"/>
      <c r="M61" s="102"/>
      <c r="N61" s="17"/>
      <c r="O61" s="20"/>
      <c r="P61" s="17"/>
      <c r="Q61" s="20"/>
      <c r="R61" s="17"/>
      <c r="S61" s="67"/>
      <c r="T61" s="17"/>
      <c r="U61" s="20"/>
      <c r="V61" s="17"/>
      <c r="W61" s="20"/>
      <c r="X61" s="17"/>
      <c r="Y61" s="20"/>
    </row>
    <row r="62" spans="1:25" s="159" customFormat="1" ht="17.100000000000001" customHeight="1" thickTop="1" thickBot="1">
      <c r="A62" s="374" t="s">
        <v>11</v>
      </c>
      <c r="B62" s="355"/>
      <c r="C62" s="31"/>
      <c r="D62" s="33"/>
      <c r="E62" s="33"/>
      <c r="F62" s="32">
        <f>SUM(F57:F61)</f>
        <v>0</v>
      </c>
      <c r="G62" s="34">
        <f t="shared" ref="G62:Y62" si="7">SUM(G57:G61)</f>
        <v>0</v>
      </c>
      <c r="H62" s="35">
        <f t="shared" si="7"/>
        <v>0</v>
      </c>
      <c r="I62" s="35">
        <f t="shared" si="7"/>
        <v>0</v>
      </c>
      <c r="J62" s="35">
        <f t="shared" si="7"/>
        <v>0</v>
      </c>
      <c r="K62" s="35">
        <f t="shared" si="7"/>
        <v>0</v>
      </c>
      <c r="L62" s="35">
        <f t="shared" si="7"/>
        <v>0</v>
      </c>
      <c r="M62" s="35">
        <f t="shared" si="7"/>
        <v>0</v>
      </c>
      <c r="N62" s="34">
        <f t="shared" si="7"/>
        <v>0</v>
      </c>
      <c r="O62" s="36">
        <f t="shared" si="7"/>
        <v>0</v>
      </c>
      <c r="P62" s="34">
        <f t="shared" si="7"/>
        <v>0</v>
      </c>
      <c r="Q62" s="36">
        <f t="shared" si="7"/>
        <v>0</v>
      </c>
      <c r="R62" s="34">
        <f t="shared" si="7"/>
        <v>0</v>
      </c>
      <c r="S62" s="36">
        <f t="shared" si="7"/>
        <v>0</v>
      </c>
      <c r="T62" s="34">
        <f t="shared" si="7"/>
        <v>0</v>
      </c>
      <c r="U62" s="36">
        <f t="shared" si="7"/>
        <v>0</v>
      </c>
      <c r="V62" s="34">
        <f t="shared" si="7"/>
        <v>0</v>
      </c>
      <c r="W62" s="36">
        <f t="shared" si="7"/>
        <v>0</v>
      </c>
      <c r="X62" s="34">
        <f t="shared" si="7"/>
        <v>0</v>
      </c>
      <c r="Y62" s="36">
        <f t="shared" si="7"/>
        <v>0</v>
      </c>
    </row>
    <row r="63" spans="1:25" ht="17.100000000000001" customHeight="1" thickTop="1" thickBot="1">
      <c r="A63" s="375" t="s">
        <v>36</v>
      </c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</row>
    <row r="64" spans="1:25" ht="17.100000000000001" customHeight="1" thickTop="1">
      <c r="A64" s="10"/>
      <c r="B64" s="89"/>
      <c r="C64" s="56"/>
      <c r="D64" s="57"/>
      <c r="E64" s="57"/>
      <c r="F64" s="58">
        <f>SUM(G64:M64)</f>
        <v>0</v>
      </c>
      <c r="G64" s="61"/>
      <c r="H64" s="90"/>
      <c r="I64" s="90"/>
      <c r="J64" s="90"/>
      <c r="K64" s="90"/>
      <c r="L64" s="90"/>
      <c r="M64" s="90"/>
      <c r="N64" s="61"/>
      <c r="O64" s="59"/>
      <c r="P64" s="61"/>
      <c r="Q64" s="59"/>
      <c r="R64" s="61"/>
      <c r="S64" s="91"/>
      <c r="T64" s="61"/>
      <c r="U64" s="59"/>
      <c r="V64" s="61"/>
      <c r="W64" s="59"/>
      <c r="X64" s="61"/>
      <c r="Y64" s="59"/>
    </row>
    <row r="65" spans="1:25" ht="17.100000000000001" customHeight="1">
      <c r="A65" s="11"/>
      <c r="B65" s="12"/>
      <c r="C65" s="13"/>
      <c r="D65" s="14"/>
      <c r="E65" s="14"/>
      <c r="F65" s="16">
        <f>SUM(G65:M65)</f>
        <v>0</v>
      </c>
      <c r="G65" s="17"/>
      <c r="H65" s="102"/>
      <c r="I65" s="102"/>
      <c r="J65" s="102"/>
      <c r="K65" s="102"/>
      <c r="L65" s="102"/>
      <c r="M65" s="102"/>
      <c r="N65" s="17"/>
      <c r="O65" s="20"/>
      <c r="P65" s="17"/>
      <c r="Q65" s="20"/>
      <c r="R65" s="17"/>
      <c r="S65" s="67"/>
      <c r="T65" s="17"/>
      <c r="U65" s="20"/>
      <c r="V65" s="17"/>
      <c r="W65" s="20"/>
      <c r="X65" s="17"/>
      <c r="Y65" s="20"/>
    </row>
    <row r="66" spans="1:25" ht="17.100000000000001" customHeight="1">
      <c r="A66" s="11"/>
      <c r="B66" s="12"/>
      <c r="C66" s="13"/>
      <c r="D66" s="14"/>
      <c r="E66" s="14"/>
      <c r="F66" s="16">
        <f>SUM(G66:M66)</f>
        <v>0</v>
      </c>
      <c r="G66" s="17"/>
      <c r="H66" s="102"/>
      <c r="I66" s="102"/>
      <c r="J66" s="102"/>
      <c r="K66" s="102"/>
      <c r="L66" s="102"/>
      <c r="M66" s="102"/>
      <c r="N66" s="17"/>
      <c r="O66" s="20"/>
      <c r="P66" s="17"/>
      <c r="Q66" s="20"/>
      <c r="R66" s="17"/>
      <c r="S66" s="67"/>
      <c r="T66" s="17"/>
      <c r="U66" s="20"/>
      <c r="V66" s="17"/>
      <c r="W66" s="20"/>
      <c r="X66" s="17"/>
      <c r="Y66" s="20"/>
    </row>
    <row r="67" spans="1:25" ht="17.100000000000001" customHeight="1">
      <c r="A67" s="11"/>
      <c r="B67" s="12"/>
      <c r="C67" s="13"/>
      <c r="D67" s="14"/>
      <c r="E67" s="14"/>
      <c r="F67" s="16">
        <f>SUM(G67:M67)</f>
        <v>0</v>
      </c>
      <c r="G67" s="17"/>
      <c r="H67" s="102"/>
      <c r="I67" s="102"/>
      <c r="J67" s="102"/>
      <c r="K67" s="102"/>
      <c r="L67" s="102"/>
      <c r="M67" s="102"/>
      <c r="N67" s="17"/>
      <c r="O67" s="20"/>
      <c r="P67" s="17"/>
      <c r="Q67" s="20"/>
      <c r="R67" s="17"/>
      <c r="S67" s="67"/>
      <c r="T67" s="17"/>
      <c r="U67" s="20"/>
      <c r="V67" s="17"/>
      <c r="W67" s="20"/>
      <c r="X67" s="17"/>
      <c r="Y67" s="20"/>
    </row>
    <row r="68" spans="1:25" ht="17.100000000000001" customHeight="1" thickBot="1">
      <c r="A68" s="46"/>
      <c r="B68" s="12"/>
      <c r="C68" s="13"/>
      <c r="D68" s="14"/>
      <c r="E68" s="14"/>
      <c r="F68" s="16">
        <f>SUM(G68:M68)</f>
        <v>0</v>
      </c>
      <c r="G68" s="17"/>
      <c r="H68" s="102"/>
      <c r="I68" s="102"/>
      <c r="J68" s="102"/>
      <c r="K68" s="102"/>
      <c r="L68" s="102"/>
      <c r="M68" s="102"/>
      <c r="N68" s="17"/>
      <c r="O68" s="20"/>
      <c r="P68" s="17"/>
      <c r="Q68" s="20"/>
      <c r="R68" s="17"/>
      <c r="S68" s="67"/>
      <c r="T68" s="17"/>
      <c r="U68" s="20"/>
      <c r="V68" s="17"/>
      <c r="W68" s="20"/>
      <c r="X68" s="17"/>
      <c r="Y68" s="20"/>
    </row>
    <row r="69" spans="1:25" s="159" customFormat="1" ht="17.100000000000001" customHeight="1" thickTop="1" thickBot="1">
      <c r="A69" s="374" t="s">
        <v>11</v>
      </c>
      <c r="B69" s="355"/>
      <c r="C69" s="31"/>
      <c r="D69" s="33"/>
      <c r="E69" s="33"/>
      <c r="F69" s="32">
        <f>SUM(F64:F68)</f>
        <v>0</v>
      </c>
      <c r="G69" s="34">
        <f t="shared" ref="G69:Y69" si="8">SUM(G64:G68)</f>
        <v>0</v>
      </c>
      <c r="H69" s="35">
        <f t="shared" si="8"/>
        <v>0</v>
      </c>
      <c r="I69" s="35">
        <f t="shared" si="8"/>
        <v>0</v>
      </c>
      <c r="J69" s="35">
        <f t="shared" si="8"/>
        <v>0</v>
      </c>
      <c r="K69" s="35">
        <f t="shared" si="8"/>
        <v>0</v>
      </c>
      <c r="L69" s="35">
        <f t="shared" si="8"/>
        <v>0</v>
      </c>
      <c r="M69" s="35">
        <f t="shared" si="8"/>
        <v>0</v>
      </c>
      <c r="N69" s="34">
        <f t="shared" si="8"/>
        <v>0</v>
      </c>
      <c r="O69" s="36">
        <f t="shared" si="8"/>
        <v>0</v>
      </c>
      <c r="P69" s="34">
        <f t="shared" si="8"/>
        <v>0</v>
      </c>
      <c r="Q69" s="36">
        <f t="shared" si="8"/>
        <v>0</v>
      </c>
      <c r="R69" s="34">
        <f t="shared" si="8"/>
        <v>0</v>
      </c>
      <c r="S69" s="36">
        <f t="shared" si="8"/>
        <v>0</v>
      </c>
      <c r="T69" s="34">
        <f t="shared" si="8"/>
        <v>0</v>
      </c>
      <c r="U69" s="36">
        <f t="shared" si="8"/>
        <v>0</v>
      </c>
      <c r="V69" s="34">
        <f t="shared" si="8"/>
        <v>0</v>
      </c>
      <c r="W69" s="36">
        <f t="shared" si="8"/>
        <v>0</v>
      </c>
      <c r="X69" s="34">
        <f t="shared" si="8"/>
        <v>0</v>
      </c>
      <c r="Y69" s="36">
        <f t="shared" si="8"/>
        <v>0</v>
      </c>
    </row>
    <row r="70" spans="1:25" ht="17.100000000000001" customHeight="1" thickTop="1">
      <c r="A70" s="401" t="s">
        <v>38</v>
      </c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  <c r="X70" s="402"/>
      <c r="Y70" s="402"/>
    </row>
    <row r="71" spans="1:25" ht="17.100000000000001" customHeight="1" thickBot="1">
      <c r="A71" s="404" t="s">
        <v>35</v>
      </c>
      <c r="B71" s="405"/>
      <c r="C71" s="405"/>
      <c r="D71" s="405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5"/>
      <c r="Q71" s="405"/>
      <c r="R71" s="405"/>
      <c r="S71" s="405"/>
      <c r="T71" s="405"/>
      <c r="U71" s="405"/>
      <c r="V71" s="405"/>
      <c r="W71" s="405"/>
      <c r="X71" s="405"/>
      <c r="Y71" s="405"/>
    </row>
    <row r="72" spans="1:25" ht="17.100000000000001" customHeight="1" thickTop="1">
      <c r="A72" s="39"/>
      <c r="B72" s="125"/>
      <c r="C72" s="38"/>
      <c r="D72" s="40"/>
      <c r="E72" s="40"/>
      <c r="F72" s="41">
        <f>SUM(G72:M72)</f>
        <v>0</v>
      </c>
      <c r="G72" s="42"/>
      <c r="H72" s="43"/>
      <c r="I72" s="43"/>
      <c r="J72" s="43"/>
      <c r="K72" s="43"/>
      <c r="L72" s="43"/>
      <c r="M72" s="43"/>
      <c r="N72" s="42"/>
      <c r="O72" s="44"/>
      <c r="P72" s="42"/>
      <c r="Q72" s="44"/>
      <c r="R72" s="42"/>
      <c r="S72" s="60"/>
      <c r="T72" s="42"/>
      <c r="U72" s="44"/>
      <c r="V72" s="42"/>
      <c r="W72" s="44"/>
      <c r="X72" s="42"/>
      <c r="Y72" s="44"/>
    </row>
    <row r="73" spans="1:25" ht="17.100000000000001" customHeight="1">
      <c r="A73" s="11"/>
      <c r="B73" s="12"/>
      <c r="C73" s="13"/>
      <c r="D73" s="14"/>
      <c r="E73" s="14"/>
      <c r="F73" s="16">
        <f>SUM(G73:M73)</f>
        <v>0</v>
      </c>
      <c r="G73" s="17"/>
      <c r="H73" s="102"/>
      <c r="I73" s="102"/>
      <c r="J73" s="102"/>
      <c r="K73" s="102"/>
      <c r="L73" s="102"/>
      <c r="M73" s="102"/>
      <c r="N73" s="17"/>
      <c r="O73" s="20"/>
      <c r="P73" s="17"/>
      <c r="Q73" s="20"/>
      <c r="R73" s="17"/>
      <c r="S73" s="67"/>
      <c r="T73" s="17"/>
      <c r="U73" s="20"/>
      <c r="V73" s="17"/>
      <c r="W73" s="20"/>
      <c r="X73" s="17"/>
      <c r="Y73" s="20"/>
    </row>
    <row r="74" spans="1:25" ht="17.100000000000001" customHeight="1">
      <c r="A74" s="11"/>
      <c r="B74" s="12"/>
      <c r="C74" s="13"/>
      <c r="D74" s="14"/>
      <c r="E74" s="14"/>
      <c r="F74" s="16">
        <f>SUM(G74:M74)</f>
        <v>0</v>
      </c>
      <c r="G74" s="17"/>
      <c r="H74" s="102"/>
      <c r="I74" s="102"/>
      <c r="J74" s="102"/>
      <c r="K74" s="102"/>
      <c r="L74" s="102"/>
      <c r="M74" s="102"/>
      <c r="N74" s="17"/>
      <c r="O74" s="20"/>
      <c r="P74" s="17"/>
      <c r="Q74" s="20"/>
      <c r="R74" s="17"/>
      <c r="S74" s="67"/>
      <c r="T74" s="17"/>
      <c r="U74" s="20"/>
      <c r="V74" s="17"/>
      <c r="W74" s="20"/>
      <c r="X74" s="17"/>
      <c r="Y74" s="20"/>
    </row>
    <row r="75" spans="1:25" ht="17.100000000000001" customHeight="1">
      <c r="A75" s="11"/>
      <c r="B75" s="12"/>
      <c r="C75" s="13"/>
      <c r="D75" s="14"/>
      <c r="E75" s="14"/>
      <c r="F75" s="16">
        <f>SUM(G75:M75)</f>
        <v>0</v>
      </c>
      <c r="G75" s="17"/>
      <c r="H75" s="102"/>
      <c r="I75" s="102"/>
      <c r="J75" s="102"/>
      <c r="K75" s="102"/>
      <c r="L75" s="102"/>
      <c r="M75" s="102"/>
      <c r="N75" s="17"/>
      <c r="O75" s="20"/>
      <c r="P75" s="17"/>
      <c r="Q75" s="20"/>
      <c r="R75" s="17"/>
      <c r="S75" s="67"/>
      <c r="T75" s="17"/>
      <c r="U75" s="20"/>
      <c r="V75" s="17"/>
      <c r="W75" s="20"/>
      <c r="X75" s="17"/>
      <c r="Y75" s="20"/>
    </row>
    <row r="76" spans="1:25" ht="17.100000000000001" customHeight="1" thickBot="1">
      <c r="A76" s="46"/>
      <c r="B76" s="12"/>
      <c r="C76" s="13"/>
      <c r="D76" s="14"/>
      <c r="E76" s="14"/>
      <c r="F76" s="16">
        <f>SUM(G76:M76)</f>
        <v>0</v>
      </c>
      <c r="G76" s="17"/>
      <c r="H76" s="102"/>
      <c r="I76" s="102"/>
      <c r="J76" s="102"/>
      <c r="K76" s="102"/>
      <c r="L76" s="102"/>
      <c r="M76" s="102"/>
      <c r="N76" s="17"/>
      <c r="O76" s="20"/>
      <c r="P76" s="17"/>
      <c r="Q76" s="20"/>
      <c r="R76" s="17"/>
      <c r="S76" s="67"/>
      <c r="T76" s="17"/>
      <c r="U76" s="20"/>
      <c r="V76" s="17"/>
      <c r="W76" s="20"/>
      <c r="X76" s="17"/>
      <c r="Y76" s="20"/>
    </row>
    <row r="77" spans="1:25" s="159" customFormat="1" ht="17.100000000000001" customHeight="1" thickTop="1" thickBot="1">
      <c r="A77" s="374" t="s">
        <v>11</v>
      </c>
      <c r="B77" s="355"/>
      <c r="C77" s="31"/>
      <c r="D77" s="33"/>
      <c r="E77" s="33"/>
      <c r="F77" s="32">
        <f>SUM(F72:F76)</f>
        <v>0</v>
      </c>
      <c r="G77" s="34">
        <f t="shared" ref="G77:Y77" si="9">SUM(G72:G76)</f>
        <v>0</v>
      </c>
      <c r="H77" s="35">
        <f t="shared" si="9"/>
        <v>0</v>
      </c>
      <c r="I77" s="35">
        <f t="shared" si="9"/>
        <v>0</v>
      </c>
      <c r="J77" s="35">
        <f t="shared" si="9"/>
        <v>0</v>
      </c>
      <c r="K77" s="35">
        <f t="shared" si="9"/>
        <v>0</v>
      </c>
      <c r="L77" s="35">
        <f t="shared" si="9"/>
        <v>0</v>
      </c>
      <c r="M77" s="35">
        <f t="shared" si="9"/>
        <v>0</v>
      </c>
      <c r="N77" s="34">
        <f t="shared" si="9"/>
        <v>0</v>
      </c>
      <c r="O77" s="36">
        <f t="shared" si="9"/>
        <v>0</v>
      </c>
      <c r="P77" s="34">
        <f t="shared" si="9"/>
        <v>0</v>
      </c>
      <c r="Q77" s="36">
        <f t="shared" si="9"/>
        <v>0</v>
      </c>
      <c r="R77" s="34">
        <f t="shared" si="9"/>
        <v>0</v>
      </c>
      <c r="S77" s="36">
        <f t="shared" si="9"/>
        <v>0</v>
      </c>
      <c r="T77" s="34">
        <f t="shared" si="9"/>
        <v>0</v>
      </c>
      <c r="U77" s="36">
        <f t="shared" si="9"/>
        <v>0</v>
      </c>
      <c r="V77" s="34">
        <f t="shared" si="9"/>
        <v>0</v>
      </c>
      <c r="W77" s="36">
        <f t="shared" si="9"/>
        <v>0</v>
      </c>
      <c r="X77" s="34">
        <f t="shared" si="9"/>
        <v>0</v>
      </c>
      <c r="Y77" s="36">
        <f t="shared" si="9"/>
        <v>0</v>
      </c>
    </row>
    <row r="78" spans="1:25" ht="17.100000000000001" customHeight="1" thickTop="1" thickBot="1">
      <c r="A78" s="375" t="s">
        <v>39</v>
      </c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</row>
    <row r="79" spans="1:25" ht="17.100000000000001" customHeight="1" thickTop="1">
      <c r="A79" s="39"/>
      <c r="B79" s="125"/>
      <c r="C79" s="38"/>
      <c r="D79" s="40"/>
      <c r="E79" s="40"/>
      <c r="F79" s="41">
        <f>SUM(G79:M79)</f>
        <v>0</v>
      </c>
      <c r="G79" s="42"/>
      <c r="H79" s="43"/>
      <c r="I79" s="43"/>
      <c r="J79" s="43"/>
      <c r="K79" s="43"/>
      <c r="L79" s="43"/>
      <c r="M79" s="43"/>
      <c r="N79" s="42"/>
      <c r="O79" s="44"/>
      <c r="P79" s="42"/>
      <c r="Q79" s="44"/>
      <c r="R79" s="42"/>
      <c r="S79" s="60"/>
      <c r="T79" s="42"/>
      <c r="U79" s="44"/>
      <c r="V79" s="42"/>
      <c r="W79" s="44"/>
      <c r="X79" s="42"/>
      <c r="Y79" s="44"/>
    </row>
    <row r="80" spans="1:25" ht="17.100000000000001" customHeight="1">
      <c r="A80" s="11"/>
      <c r="B80" s="12"/>
      <c r="C80" s="13"/>
      <c r="D80" s="14"/>
      <c r="E80" s="14"/>
      <c r="F80" s="16">
        <f>SUM(G80:M80)</f>
        <v>0</v>
      </c>
      <c r="G80" s="17"/>
      <c r="H80" s="102"/>
      <c r="I80" s="102"/>
      <c r="J80" s="102"/>
      <c r="K80" s="102"/>
      <c r="L80" s="102"/>
      <c r="M80" s="102"/>
      <c r="N80" s="17"/>
      <c r="O80" s="20"/>
      <c r="P80" s="17"/>
      <c r="Q80" s="20"/>
      <c r="R80" s="17"/>
      <c r="S80" s="67"/>
      <c r="T80" s="17"/>
      <c r="U80" s="20"/>
      <c r="V80" s="17"/>
      <c r="W80" s="20"/>
      <c r="X80" s="17"/>
      <c r="Y80" s="20"/>
    </row>
    <row r="81" spans="1:25" ht="17.100000000000001" customHeight="1">
      <c r="A81" s="11"/>
      <c r="B81" s="12"/>
      <c r="C81" s="13"/>
      <c r="D81" s="14"/>
      <c r="E81" s="14"/>
      <c r="F81" s="16">
        <f>SUM(G81:M81)</f>
        <v>0</v>
      </c>
      <c r="G81" s="17"/>
      <c r="H81" s="102"/>
      <c r="I81" s="102"/>
      <c r="J81" s="102"/>
      <c r="K81" s="102"/>
      <c r="L81" s="102"/>
      <c r="M81" s="102"/>
      <c r="N81" s="17"/>
      <c r="O81" s="20"/>
      <c r="P81" s="17"/>
      <c r="Q81" s="20"/>
      <c r="R81" s="17"/>
      <c r="S81" s="67"/>
      <c r="T81" s="17"/>
      <c r="U81" s="20"/>
      <c r="V81" s="17"/>
      <c r="W81" s="20"/>
      <c r="X81" s="17"/>
      <c r="Y81" s="20"/>
    </row>
    <row r="82" spans="1:25" ht="17.100000000000001" customHeight="1">
      <c r="A82" s="11"/>
      <c r="B82" s="12"/>
      <c r="C82" s="13"/>
      <c r="D82" s="14"/>
      <c r="E82" s="14"/>
      <c r="F82" s="16">
        <f>SUM(G82:M82)</f>
        <v>0</v>
      </c>
      <c r="G82" s="17"/>
      <c r="H82" s="102"/>
      <c r="I82" s="102"/>
      <c r="J82" s="102"/>
      <c r="K82" s="102"/>
      <c r="L82" s="102"/>
      <c r="M82" s="102"/>
      <c r="N82" s="17"/>
      <c r="O82" s="20"/>
      <c r="P82" s="17"/>
      <c r="Q82" s="20"/>
      <c r="R82" s="17"/>
      <c r="S82" s="67"/>
      <c r="T82" s="17"/>
      <c r="U82" s="20"/>
      <c r="V82" s="17"/>
      <c r="W82" s="20"/>
      <c r="X82" s="17"/>
      <c r="Y82" s="20"/>
    </row>
    <row r="83" spans="1:25" ht="17.100000000000001" customHeight="1" thickBot="1">
      <c r="A83" s="46"/>
      <c r="B83" s="12"/>
      <c r="C83" s="13"/>
      <c r="D83" s="14"/>
      <c r="E83" s="14"/>
      <c r="F83" s="16">
        <f>SUM(G83:M83)</f>
        <v>0</v>
      </c>
      <c r="G83" s="17"/>
      <c r="H83" s="102"/>
      <c r="I83" s="102"/>
      <c r="J83" s="102"/>
      <c r="K83" s="102"/>
      <c r="L83" s="102"/>
      <c r="M83" s="102"/>
      <c r="N83" s="17"/>
      <c r="O83" s="20"/>
      <c r="P83" s="17"/>
      <c r="Q83" s="20"/>
      <c r="R83" s="17"/>
      <c r="S83" s="67"/>
      <c r="T83" s="17"/>
      <c r="U83" s="20"/>
      <c r="V83" s="17"/>
      <c r="W83" s="20"/>
      <c r="X83" s="17"/>
      <c r="Y83" s="29"/>
    </row>
    <row r="84" spans="1:25" s="159" customFormat="1" ht="17.100000000000001" customHeight="1" thickTop="1" thickBot="1">
      <c r="A84" s="367" t="s">
        <v>11</v>
      </c>
      <c r="B84" s="368"/>
      <c r="C84" s="81"/>
      <c r="D84" s="83"/>
      <c r="E84" s="83"/>
      <c r="F84" s="82">
        <f>SUM(F79:F83)</f>
        <v>0</v>
      </c>
      <c r="G84" s="84">
        <f t="shared" ref="G84:X84" si="10">SUM(G79:G83)</f>
        <v>0</v>
      </c>
      <c r="H84" s="85">
        <f t="shared" si="10"/>
        <v>0</v>
      </c>
      <c r="I84" s="85">
        <f t="shared" si="10"/>
        <v>0</v>
      </c>
      <c r="J84" s="85">
        <f t="shared" si="10"/>
        <v>0</v>
      </c>
      <c r="K84" s="85">
        <f t="shared" si="10"/>
        <v>0</v>
      </c>
      <c r="L84" s="85">
        <f t="shared" si="10"/>
        <v>0</v>
      </c>
      <c r="M84" s="85">
        <f t="shared" si="10"/>
        <v>0</v>
      </c>
      <c r="N84" s="84">
        <f t="shared" si="10"/>
        <v>0</v>
      </c>
      <c r="O84" s="86">
        <f t="shared" si="10"/>
        <v>0</v>
      </c>
      <c r="P84" s="84">
        <f t="shared" si="10"/>
        <v>0</v>
      </c>
      <c r="Q84" s="86">
        <f t="shared" si="10"/>
        <v>0</v>
      </c>
      <c r="R84" s="84">
        <f t="shared" si="10"/>
        <v>0</v>
      </c>
      <c r="S84" s="86">
        <f t="shared" si="10"/>
        <v>0</v>
      </c>
      <c r="T84" s="84">
        <f t="shared" si="10"/>
        <v>0</v>
      </c>
      <c r="U84" s="86">
        <f t="shared" si="10"/>
        <v>0</v>
      </c>
      <c r="V84" s="84">
        <f t="shared" si="10"/>
        <v>0</v>
      </c>
      <c r="W84" s="86">
        <f t="shared" si="10"/>
        <v>0</v>
      </c>
      <c r="X84" s="84">
        <f t="shared" si="10"/>
        <v>0</v>
      </c>
      <c r="Y84" s="70"/>
    </row>
    <row r="85" spans="1:25" ht="17.100000000000001" customHeight="1" thickTop="1">
      <c r="A85" s="401" t="s">
        <v>41</v>
      </c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  <c r="X85" s="402"/>
      <c r="Y85" s="402"/>
    </row>
    <row r="86" spans="1:25" ht="17.100000000000001" customHeight="1" thickBot="1">
      <c r="A86" s="404" t="s">
        <v>40</v>
      </c>
      <c r="B86" s="405"/>
      <c r="C86" s="405"/>
      <c r="D86" s="405"/>
      <c r="E86" s="405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</row>
    <row r="87" spans="1:25" ht="17.100000000000001" customHeight="1" thickTop="1">
      <c r="A87" s="39"/>
      <c r="B87" s="125"/>
      <c r="C87" s="38"/>
      <c r="D87" s="40"/>
      <c r="E87" s="40"/>
      <c r="F87" s="41">
        <f>SUM(G87:M87)</f>
        <v>0</v>
      </c>
      <c r="G87" s="42"/>
      <c r="H87" s="43"/>
      <c r="I87" s="43"/>
      <c r="J87" s="43"/>
      <c r="K87" s="43"/>
      <c r="L87" s="43"/>
      <c r="M87" s="43"/>
      <c r="N87" s="42"/>
      <c r="O87" s="44"/>
      <c r="P87" s="42"/>
      <c r="Q87" s="44"/>
      <c r="R87" s="42"/>
      <c r="S87" s="60"/>
      <c r="T87" s="42"/>
      <c r="U87" s="44"/>
      <c r="V87" s="42"/>
      <c r="W87" s="44"/>
      <c r="X87" s="42"/>
      <c r="Y87" s="44"/>
    </row>
    <row r="88" spans="1:25" ht="17.100000000000001" customHeight="1">
      <c r="A88" s="11"/>
      <c r="B88" s="12"/>
      <c r="C88" s="13"/>
      <c r="D88" s="14"/>
      <c r="E88" s="14"/>
      <c r="F88" s="16">
        <f>SUM(G88:M88)</f>
        <v>0</v>
      </c>
      <c r="G88" s="17"/>
      <c r="H88" s="102"/>
      <c r="I88" s="102"/>
      <c r="J88" s="102"/>
      <c r="K88" s="102"/>
      <c r="L88" s="102"/>
      <c r="M88" s="102"/>
      <c r="N88" s="17"/>
      <c r="O88" s="20"/>
      <c r="P88" s="17"/>
      <c r="Q88" s="20"/>
      <c r="R88" s="17"/>
      <c r="S88" s="67"/>
      <c r="T88" s="17"/>
      <c r="U88" s="20"/>
      <c r="V88" s="17"/>
      <c r="W88" s="20"/>
      <c r="X88" s="17"/>
      <c r="Y88" s="20"/>
    </row>
    <row r="89" spans="1:25" ht="17.100000000000001" customHeight="1">
      <c r="A89" s="11"/>
      <c r="B89" s="12"/>
      <c r="C89" s="13"/>
      <c r="D89" s="14"/>
      <c r="E89" s="14"/>
      <c r="F89" s="16">
        <f>SUM(G89:M89)</f>
        <v>0</v>
      </c>
      <c r="G89" s="17"/>
      <c r="H89" s="102"/>
      <c r="I89" s="102"/>
      <c r="J89" s="102"/>
      <c r="K89" s="102"/>
      <c r="L89" s="102"/>
      <c r="M89" s="102"/>
      <c r="N89" s="17"/>
      <c r="O89" s="20"/>
      <c r="P89" s="17"/>
      <c r="Q89" s="20"/>
      <c r="R89" s="17"/>
      <c r="S89" s="67"/>
      <c r="T89" s="17"/>
      <c r="U89" s="20"/>
      <c r="V89" s="17"/>
      <c r="W89" s="20"/>
      <c r="X89" s="17"/>
      <c r="Y89" s="20"/>
    </row>
    <row r="90" spans="1:25" ht="17.100000000000001" customHeight="1">
      <c r="A90" s="11"/>
      <c r="B90" s="12"/>
      <c r="C90" s="13"/>
      <c r="D90" s="14"/>
      <c r="E90" s="14"/>
      <c r="F90" s="16">
        <f>SUM(G90:M90)</f>
        <v>0</v>
      </c>
      <c r="G90" s="17"/>
      <c r="H90" s="102"/>
      <c r="I90" s="102"/>
      <c r="J90" s="102"/>
      <c r="K90" s="102"/>
      <c r="L90" s="102"/>
      <c r="M90" s="102"/>
      <c r="N90" s="17"/>
      <c r="O90" s="20"/>
      <c r="P90" s="17"/>
      <c r="Q90" s="20"/>
      <c r="R90" s="17"/>
      <c r="S90" s="67"/>
      <c r="T90" s="17"/>
      <c r="U90" s="20"/>
      <c r="V90" s="17"/>
      <c r="W90" s="20"/>
      <c r="X90" s="17"/>
      <c r="Y90" s="20"/>
    </row>
    <row r="91" spans="1:25" ht="17.100000000000001" customHeight="1" thickBot="1">
      <c r="A91" s="46"/>
      <c r="B91" s="12"/>
      <c r="C91" s="13"/>
      <c r="D91" s="14"/>
      <c r="E91" s="14"/>
      <c r="F91" s="16">
        <f>SUM(G91:M91)</f>
        <v>0</v>
      </c>
      <c r="G91" s="17"/>
      <c r="H91" s="102"/>
      <c r="I91" s="102"/>
      <c r="J91" s="102"/>
      <c r="K91" s="102"/>
      <c r="L91" s="102"/>
      <c r="M91" s="102"/>
      <c r="N91" s="17"/>
      <c r="O91" s="20"/>
      <c r="P91" s="17"/>
      <c r="Q91" s="20"/>
      <c r="R91" s="17"/>
      <c r="S91" s="67"/>
      <c r="T91" s="17"/>
      <c r="U91" s="20"/>
      <c r="V91" s="17"/>
      <c r="W91" s="20"/>
      <c r="X91" s="17"/>
      <c r="Y91" s="20"/>
    </row>
    <row r="92" spans="1:25" s="159" customFormat="1" ht="17.100000000000001" customHeight="1" thickTop="1" thickBot="1">
      <c r="A92" s="87" t="s">
        <v>11</v>
      </c>
      <c r="B92" s="88"/>
      <c r="C92" s="31"/>
      <c r="D92" s="33"/>
      <c r="E92" s="33"/>
      <c r="F92" s="32">
        <f>SUM(F87:F91)</f>
        <v>0</v>
      </c>
      <c r="G92" s="34">
        <f t="shared" ref="G92:Y92" si="11">SUM(G87:G91)</f>
        <v>0</v>
      </c>
      <c r="H92" s="35">
        <f t="shared" si="11"/>
        <v>0</v>
      </c>
      <c r="I92" s="35">
        <f t="shared" si="11"/>
        <v>0</v>
      </c>
      <c r="J92" s="35">
        <f t="shared" si="11"/>
        <v>0</v>
      </c>
      <c r="K92" s="35">
        <f t="shared" si="11"/>
        <v>0</v>
      </c>
      <c r="L92" s="35">
        <f t="shared" si="11"/>
        <v>0</v>
      </c>
      <c r="M92" s="35">
        <f t="shared" si="11"/>
        <v>0</v>
      </c>
      <c r="N92" s="34">
        <f t="shared" si="11"/>
        <v>0</v>
      </c>
      <c r="O92" s="36">
        <f t="shared" si="11"/>
        <v>0</v>
      </c>
      <c r="P92" s="34">
        <f t="shared" si="11"/>
        <v>0</v>
      </c>
      <c r="Q92" s="36">
        <f t="shared" si="11"/>
        <v>0</v>
      </c>
      <c r="R92" s="34">
        <f t="shared" si="11"/>
        <v>0</v>
      </c>
      <c r="S92" s="36">
        <f t="shared" si="11"/>
        <v>0</v>
      </c>
      <c r="T92" s="34">
        <f t="shared" si="11"/>
        <v>0</v>
      </c>
      <c r="U92" s="36">
        <f t="shared" si="11"/>
        <v>0</v>
      </c>
      <c r="V92" s="34">
        <f t="shared" si="11"/>
        <v>0</v>
      </c>
      <c r="W92" s="36">
        <f t="shared" si="11"/>
        <v>0</v>
      </c>
      <c r="X92" s="34">
        <f t="shared" si="11"/>
        <v>0</v>
      </c>
      <c r="Y92" s="36">
        <f t="shared" si="11"/>
        <v>0</v>
      </c>
    </row>
    <row r="93" spans="1:25" ht="17.100000000000001" customHeight="1" thickTop="1" thickBot="1">
      <c r="A93" s="371" t="s">
        <v>36</v>
      </c>
      <c r="B93" s="372"/>
      <c r="C93" s="372"/>
      <c r="D93" s="372"/>
      <c r="E93" s="372"/>
      <c r="F93" s="372"/>
      <c r="G93" s="372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2"/>
      <c r="X93" s="372"/>
      <c r="Y93" s="372"/>
    </row>
    <row r="94" spans="1:25" ht="17.100000000000001" customHeight="1" thickTop="1">
      <c r="A94" s="10"/>
      <c r="B94" s="89"/>
      <c r="C94" s="56"/>
      <c r="D94" s="57"/>
      <c r="E94" s="57"/>
      <c r="F94" s="58">
        <f>SUM(G94:M94)</f>
        <v>0</v>
      </c>
      <c r="G94" s="61"/>
      <c r="H94" s="90"/>
      <c r="I94" s="90"/>
      <c r="J94" s="90"/>
      <c r="K94" s="90"/>
      <c r="L94" s="90"/>
      <c r="M94" s="90"/>
      <c r="N94" s="61"/>
      <c r="O94" s="59"/>
      <c r="P94" s="61"/>
      <c r="Q94" s="59"/>
      <c r="R94" s="61"/>
      <c r="S94" s="91"/>
      <c r="T94" s="61"/>
      <c r="U94" s="59"/>
      <c r="V94" s="61"/>
      <c r="W94" s="59"/>
      <c r="X94" s="61"/>
      <c r="Y94" s="59"/>
    </row>
    <row r="95" spans="1:25" ht="17.100000000000001" customHeight="1">
      <c r="A95" s="11"/>
      <c r="B95" s="12"/>
      <c r="C95" s="13"/>
      <c r="D95" s="14"/>
      <c r="E95" s="14"/>
      <c r="F95" s="16">
        <f>SUM(G95:M95)</f>
        <v>0</v>
      </c>
      <c r="G95" s="17"/>
      <c r="H95" s="102"/>
      <c r="I95" s="102"/>
      <c r="J95" s="102"/>
      <c r="K95" s="102"/>
      <c r="L95" s="102"/>
      <c r="M95" s="102"/>
      <c r="N95" s="17"/>
      <c r="O95" s="20"/>
      <c r="P95" s="17"/>
      <c r="Q95" s="20"/>
      <c r="R95" s="17"/>
      <c r="S95" s="67"/>
      <c r="T95" s="17"/>
      <c r="U95" s="20"/>
      <c r="V95" s="17"/>
      <c r="W95" s="20"/>
      <c r="X95" s="17"/>
      <c r="Y95" s="20"/>
    </row>
    <row r="96" spans="1:25" ht="17.100000000000001" customHeight="1">
      <c r="A96" s="11"/>
      <c r="B96" s="12"/>
      <c r="C96" s="13"/>
      <c r="D96" s="14"/>
      <c r="E96" s="14"/>
      <c r="F96" s="16">
        <f>SUM(G96:M96)</f>
        <v>0</v>
      </c>
      <c r="G96" s="17"/>
      <c r="H96" s="102"/>
      <c r="I96" s="102"/>
      <c r="J96" s="102"/>
      <c r="K96" s="102"/>
      <c r="L96" s="102"/>
      <c r="M96" s="102"/>
      <c r="N96" s="17"/>
      <c r="O96" s="20"/>
      <c r="P96" s="17"/>
      <c r="Q96" s="20"/>
      <c r="R96" s="17"/>
      <c r="S96" s="67"/>
      <c r="T96" s="17"/>
      <c r="U96" s="20"/>
      <c r="V96" s="17"/>
      <c r="W96" s="20"/>
      <c r="X96" s="17"/>
      <c r="Y96" s="20"/>
    </row>
    <row r="97" spans="1:25" ht="17.100000000000001" customHeight="1">
      <c r="A97" s="11"/>
      <c r="B97" s="12"/>
      <c r="C97" s="13"/>
      <c r="D97" s="14"/>
      <c r="E97" s="14"/>
      <c r="F97" s="16">
        <f>SUM(G97:M97)</f>
        <v>0</v>
      </c>
      <c r="G97" s="17"/>
      <c r="H97" s="102"/>
      <c r="I97" s="102"/>
      <c r="J97" s="102"/>
      <c r="K97" s="102"/>
      <c r="L97" s="102"/>
      <c r="M97" s="102"/>
      <c r="N97" s="17"/>
      <c r="O97" s="20"/>
      <c r="P97" s="17"/>
      <c r="Q97" s="20"/>
      <c r="R97" s="17"/>
      <c r="S97" s="67"/>
      <c r="T97" s="17"/>
      <c r="U97" s="20"/>
      <c r="V97" s="17"/>
      <c r="W97" s="20"/>
      <c r="X97" s="17"/>
      <c r="Y97" s="20"/>
    </row>
    <row r="98" spans="1:25" ht="17.100000000000001" customHeight="1" thickBot="1">
      <c r="A98" s="46"/>
      <c r="B98" s="12"/>
      <c r="C98" s="13"/>
      <c r="D98" s="14"/>
      <c r="E98" s="14"/>
      <c r="F98" s="16">
        <f>SUM(G98:M98)</f>
        <v>0</v>
      </c>
      <c r="G98" s="17"/>
      <c r="H98" s="102"/>
      <c r="I98" s="102"/>
      <c r="J98" s="102"/>
      <c r="K98" s="102"/>
      <c r="L98" s="102"/>
      <c r="M98" s="102"/>
      <c r="N98" s="17"/>
      <c r="O98" s="20"/>
      <c r="P98" s="17"/>
      <c r="Q98" s="20"/>
      <c r="R98" s="17"/>
      <c r="S98" s="67"/>
      <c r="T98" s="17"/>
      <c r="U98" s="20"/>
      <c r="V98" s="17"/>
      <c r="W98" s="20"/>
      <c r="X98" s="17"/>
      <c r="Y98" s="20"/>
    </row>
    <row r="99" spans="1:25" s="159" customFormat="1" ht="17.100000000000001" customHeight="1" thickTop="1" thickBot="1">
      <c r="A99" s="354" t="s">
        <v>11</v>
      </c>
      <c r="B99" s="355"/>
      <c r="C99" s="31"/>
      <c r="D99" s="33"/>
      <c r="E99" s="33"/>
      <c r="F99" s="32">
        <f>SUM(F94:F98)</f>
        <v>0</v>
      </c>
      <c r="G99" s="34">
        <f t="shared" ref="G99:Y99" si="12">SUM(G94:G98)</f>
        <v>0</v>
      </c>
      <c r="H99" s="35">
        <f t="shared" si="12"/>
        <v>0</v>
      </c>
      <c r="I99" s="35">
        <f t="shared" si="12"/>
        <v>0</v>
      </c>
      <c r="J99" s="35">
        <f t="shared" si="12"/>
        <v>0</v>
      </c>
      <c r="K99" s="35">
        <f t="shared" si="12"/>
        <v>0</v>
      </c>
      <c r="L99" s="35">
        <f t="shared" si="12"/>
        <v>0</v>
      </c>
      <c r="M99" s="35">
        <f t="shared" si="12"/>
        <v>0</v>
      </c>
      <c r="N99" s="34">
        <f t="shared" si="12"/>
        <v>0</v>
      </c>
      <c r="O99" s="36">
        <f t="shared" si="12"/>
        <v>0</v>
      </c>
      <c r="P99" s="34">
        <f t="shared" si="12"/>
        <v>0</v>
      </c>
      <c r="Q99" s="36">
        <f t="shared" si="12"/>
        <v>0</v>
      </c>
      <c r="R99" s="34">
        <f t="shared" si="12"/>
        <v>0</v>
      </c>
      <c r="S99" s="36">
        <f t="shared" si="12"/>
        <v>0</v>
      </c>
      <c r="T99" s="34">
        <f t="shared" si="12"/>
        <v>0</v>
      </c>
      <c r="U99" s="36">
        <f t="shared" si="12"/>
        <v>0</v>
      </c>
      <c r="V99" s="34">
        <f t="shared" si="12"/>
        <v>0</v>
      </c>
      <c r="W99" s="36">
        <f t="shared" si="12"/>
        <v>0</v>
      </c>
      <c r="X99" s="34">
        <f t="shared" si="12"/>
        <v>0</v>
      </c>
      <c r="Y99" s="36">
        <f t="shared" si="12"/>
        <v>0</v>
      </c>
    </row>
    <row r="100" spans="1:25" ht="17.100000000000001" customHeight="1" thickTop="1" thickBot="1">
      <c r="A100" s="375" t="s">
        <v>34</v>
      </c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</row>
    <row r="101" spans="1:25" ht="17.100000000000001" customHeight="1" thickTop="1" thickBot="1">
      <c r="A101" s="130"/>
      <c r="B101" s="131" t="s">
        <v>19</v>
      </c>
      <c r="C101" s="132"/>
      <c r="D101" s="133"/>
      <c r="E101" s="134"/>
      <c r="F101" s="135"/>
      <c r="G101" s="136"/>
      <c r="H101" s="137"/>
      <c r="I101" s="137"/>
      <c r="J101" s="137"/>
      <c r="K101" s="137"/>
      <c r="L101" s="137"/>
      <c r="M101" s="138"/>
      <c r="N101" s="136"/>
      <c r="O101" s="138"/>
      <c r="P101" s="139"/>
      <c r="Q101" s="140"/>
      <c r="R101" s="136"/>
      <c r="S101" s="138"/>
      <c r="T101" s="139"/>
      <c r="U101" s="140"/>
      <c r="V101" s="136"/>
      <c r="W101" s="138"/>
      <c r="X101" s="139"/>
      <c r="Y101" s="138"/>
    </row>
    <row r="102" spans="1:25" s="71" customFormat="1" ht="17.100000000000001" customHeight="1" thickTop="1" thickBot="1">
      <c r="A102" s="365" t="s">
        <v>14</v>
      </c>
      <c r="B102" s="366"/>
      <c r="C102" s="146"/>
      <c r="D102" s="369">
        <f>D101+D47+D40+D33+D26+D19+D69+D77+D84+D92+D99</f>
        <v>0</v>
      </c>
      <c r="E102" s="370"/>
      <c r="F102" s="141">
        <f>F19+F26+F33+F40+F47+F54+F62+F69+F77+F84+F92+F99+F101</f>
        <v>0</v>
      </c>
      <c r="G102" s="141">
        <f t="shared" ref="G102:Y102" si="13">G19+G26+G33+G40+G47+G54+G62+G69+G77+G84+G92+G99+G101</f>
        <v>0</v>
      </c>
      <c r="H102" s="141">
        <f t="shared" si="13"/>
        <v>0</v>
      </c>
      <c r="I102" s="141">
        <f t="shared" si="13"/>
        <v>0</v>
      </c>
      <c r="J102" s="141">
        <f t="shared" si="13"/>
        <v>0</v>
      </c>
      <c r="K102" s="141">
        <f t="shared" si="13"/>
        <v>0</v>
      </c>
      <c r="L102" s="141">
        <f t="shared" si="13"/>
        <v>0</v>
      </c>
      <c r="M102" s="141">
        <f t="shared" si="13"/>
        <v>0</v>
      </c>
      <c r="N102" s="141">
        <f t="shared" si="13"/>
        <v>0</v>
      </c>
      <c r="O102" s="141">
        <f t="shared" si="13"/>
        <v>0</v>
      </c>
      <c r="P102" s="141">
        <f t="shared" si="13"/>
        <v>0</v>
      </c>
      <c r="Q102" s="141">
        <f t="shared" si="13"/>
        <v>0</v>
      </c>
      <c r="R102" s="141">
        <f t="shared" si="13"/>
        <v>0</v>
      </c>
      <c r="S102" s="141">
        <f t="shared" si="13"/>
        <v>0</v>
      </c>
      <c r="T102" s="141">
        <f t="shared" si="13"/>
        <v>0</v>
      </c>
      <c r="U102" s="141">
        <f t="shared" si="13"/>
        <v>0</v>
      </c>
      <c r="V102" s="141">
        <f t="shared" si="13"/>
        <v>0</v>
      </c>
      <c r="W102" s="141">
        <f t="shared" si="13"/>
        <v>0</v>
      </c>
      <c r="X102" s="141">
        <f t="shared" si="13"/>
        <v>0</v>
      </c>
      <c r="Y102" s="141">
        <f t="shared" si="13"/>
        <v>0</v>
      </c>
    </row>
    <row r="103" spans="1:25" ht="12.95" customHeight="1" thickTop="1" thickBot="1">
      <c r="A103" s="149"/>
      <c r="B103" s="149"/>
      <c r="C103" s="150"/>
      <c r="D103" s="149" t="s">
        <v>16</v>
      </c>
      <c r="E103" s="151"/>
      <c r="F103" s="152">
        <f>SUM(N102:Y102)</f>
        <v>0</v>
      </c>
      <c r="G103" s="151"/>
      <c r="H103" s="151"/>
      <c r="I103" s="151"/>
      <c r="J103" s="151"/>
      <c r="K103" s="151"/>
      <c r="L103" s="151"/>
      <c r="M103" s="151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</row>
    <row r="104" spans="1:25" ht="13.5" customHeight="1" thickTop="1" thickBot="1">
      <c r="A104" s="149"/>
      <c r="B104" s="149"/>
      <c r="C104" s="150"/>
      <c r="D104" s="149" t="s">
        <v>17</v>
      </c>
      <c r="E104" s="149"/>
      <c r="F104" s="152">
        <f>SUM(G102:M102)</f>
        <v>0</v>
      </c>
      <c r="G104" s="149"/>
      <c r="H104" s="151"/>
      <c r="I104" s="389" t="s">
        <v>13</v>
      </c>
      <c r="J104" s="389"/>
      <c r="K104" s="389"/>
      <c r="L104" s="389"/>
      <c r="M104" s="390"/>
      <c r="N104" s="155">
        <f>COUNTIF($D14:$D102,1)</f>
        <v>0</v>
      </c>
      <c r="O104" s="156">
        <f>COUNTIF($E14:$E102,1)</f>
        <v>0</v>
      </c>
      <c r="P104" s="155">
        <f>COUNTIF($D14:$D102,2)</f>
        <v>0</v>
      </c>
      <c r="Q104" s="156">
        <f>COUNTIF($E14:$E102,2)</f>
        <v>0</v>
      </c>
      <c r="R104" s="155">
        <f>COUNTIF($D14:$D102,3)</f>
        <v>0</v>
      </c>
      <c r="S104" s="156">
        <f>COUNTIF($E14:$E102,3)</f>
        <v>0</v>
      </c>
      <c r="T104" s="155">
        <f>COUNTIF($D14:$D102,4)</f>
        <v>0</v>
      </c>
      <c r="U104" s="156">
        <f>COUNTIF($E14:$E102,4)</f>
        <v>0</v>
      </c>
      <c r="V104" s="155">
        <f>COUNTIF($D14:$D102,5)</f>
        <v>0</v>
      </c>
      <c r="W104" s="156">
        <f>COUNTIF($E14:$E102,5)</f>
        <v>0</v>
      </c>
      <c r="X104" s="155">
        <f>COUNTIF($D14:$D102,6)</f>
        <v>0</v>
      </c>
      <c r="Y104" s="156">
        <f>COUNTIF($E14:$E102,6)</f>
        <v>0</v>
      </c>
    </row>
    <row r="105" spans="1:25" ht="12.95" customHeight="1" thickTop="1">
      <c r="A105" s="151"/>
      <c r="B105" s="151"/>
      <c r="C105" s="157"/>
      <c r="D105" s="151"/>
      <c r="E105" s="151"/>
      <c r="F105" s="158" t="str">
        <f>IF(F103=F104,"","BŁĄD !!! SPRAWDŹ WIERSZ OGÓŁEM")</f>
        <v/>
      </c>
      <c r="G105" s="151"/>
      <c r="H105" s="151"/>
      <c r="I105" s="151"/>
      <c r="J105" s="151"/>
      <c r="K105" s="151"/>
      <c r="L105" s="151"/>
      <c r="M105" s="151"/>
      <c r="N105" s="151" t="str">
        <f>IF(N104&gt;8,"za dużo E","")</f>
        <v/>
      </c>
      <c r="O105" s="151"/>
      <c r="P105" s="151" t="str">
        <f>IF(P104&gt;8,"za dużo E","")</f>
        <v/>
      </c>
      <c r="Q105" s="151"/>
      <c r="R105" s="151" t="str">
        <f>IF(R104&gt;8,"za dużo E","")</f>
        <v/>
      </c>
      <c r="S105" s="151"/>
      <c r="T105" s="151" t="str">
        <f>IF(T104&gt;8,"za dużo E","")</f>
        <v/>
      </c>
      <c r="U105" s="151"/>
      <c r="V105" s="151" t="str">
        <f>IF(V104&gt;8,"za dużo E","")</f>
        <v/>
      </c>
      <c r="W105" s="151"/>
      <c r="X105" s="151" t="str">
        <f>IF(X104&gt;8,"za dużo E","")</f>
        <v/>
      </c>
      <c r="Y105" s="151"/>
    </row>
    <row r="106" spans="1:25" ht="17.100000000000001" customHeight="1">
      <c r="F106" s="159"/>
    </row>
    <row r="107" spans="1:25" ht="17.100000000000001" customHeight="1">
      <c r="F107" s="159"/>
    </row>
    <row r="108" spans="1:25" ht="17.100000000000001" customHeight="1">
      <c r="F108" s="159"/>
    </row>
    <row r="109" spans="1:25" ht="17.100000000000001" customHeight="1">
      <c r="F109" s="159"/>
    </row>
    <row r="110" spans="1:25" ht="17.100000000000001" customHeight="1">
      <c r="F110" s="159"/>
    </row>
    <row r="111" spans="1:25" ht="17.100000000000001" customHeight="1">
      <c r="F111" s="159"/>
    </row>
    <row r="112" spans="1:25" ht="17.100000000000001" customHeight="1">
      <c r="F112" s="159"/>
    </row>
    <row r="113" spans="6:6" ht="17.100000000000001" customHeight="1">
      <c r="F113" s="159"/>
    </row>
    <row r="114" spans="6:6" ht="17.100000000000001" customHeight="1">
      <c r="F114" s="159"/>
    </row>
    <row r="115" spans="6:6" ht="17.100000000000001" customHeight="1">
      <c r="F115" s="159"/>
    </row>
    <row r="116" spans="6:6" ht="17.100000000000001" customHeight="1">
      <c r="F116" s="159"/>
    </row>
    <row r="117" spans="6:6" ht="17.100000000000001" customHeight="1">
      <c r="F117" s="159"/>
    </row>
    <row r="118" spans="6:6" ht="17.100000000000001" customHeight="1">
      <c r="F118" s="159"/>
    </row>
    <row r="119" spans="6:6" ht="17.100000000000001" customHeight="1">
      <c r="F119" s="159"/>
    </row>
    <row r="120" spans="6:6" ht="17.100000000000001" customHeight="1">
      <c r="F120" s="159"/>
    </row>
    <row r="121" spans="6:6" ht="17.100000000000001" customHeight="1">
      <c r="F121" s="159"/>
    </row>
    <row r="122" spans="6:6" ht="17.100000000000001" customHeight="1">
      <c r="F122" s="159"/>
    </row>
    <row r="123" spans="6:6" ht="17.100000000000001" customHeight="1">
      <c r="F123" s="159"/>
    </row>
    <row r="124" spans="6:6" ht="17.100000000000001" customHeight="1">
      <c r="F124" s="159"/>
    </row>
    <row r="125" spans="6:6" ht="17.100000000000001" customHeight="1">
      <c r="F125" s="159"/>
    </row>
    <row r="126" spans="6:6" ht="17.100000000000001" customHeight="1">
      <c r="F126" s="159"/>
    </row>
    <row r="127" spans="6:6" ht="17.100000000000001" customHeight="1">
      <c r="F127" s="159"/>
    </row>
    <row r="128" spans="6:6" ht="17.100000000000001" customHeight="1">
      <c r="F128" s="159"/>
    </row>
    <row r="129" spans="6:6" ht="17.100000000000001" customHeight="1">
      <c r="F129" s="159"/>
    </row>
    <row r="130" spans="6:6" ht="17.100000000000001" customHeight="1">
      <c r="F130" s="159"/>
    </row>
    <row r="131" spans="6:6" ht="17.100000000000001" customHeight="1">
      <c r="F131" s="159"/>
    </row>
    <row r="132" spans="6:6" ht="17.100000000000001" customHeight="1">
      <c r="F132" s="159"/>
    </row>
    <row r="133" spans="6:6" ht="17.100000000000001" customHeight="1">
      <c r="F133" s="159"/>
    </row>
    <row r="134" spans="6:6" ht="17.100000000000001" customHeight="1">
      <c r="F134" s="159"/>
    </row>
    <row r="135" spans="6:6" ht="17.100000000000001" customHeight="1">
      <c r="F135" s="159"/>
    </row>
    <row r="136" spans="6:6" ht="17.100000000000001" customHeight="1">
      <c r="F136" s="159"/>
    </row>
    <row r="137" spans="6:6" ht="17.100000000000001" customHeight="1">
      <c r="F137" s="159"/>
    </row>
    <row r="138" spans="6:6" ht="17.100000000000001" customHeight="1">
      <c r="F138" s="159"/>
    </row>
    <row r="139" spans="6:6" ht="17.100000000000001" customHeight="1">
      <c r="F139" s="159"/>
    </row>
    <row r="140" spans="6:6" ht="17.100000000000001" customHeight="1">
      <c r="F140" s="159"/>
    </row>
    <row r="141" spans="6:6" ht="17.100000000000001" customHeight="1">
      <c r="F141" s="159"/>
    </row>
    <row r="142" spans="6:6" ht="17.100000000000001" customHeight="1">
      <c r="F142" s="159"/>
    </row>
    <row r="143" spans="6:6" ht="17.100000000000001" customHeight="1">
      <c r="F143" s="159"/>
    </row>
    <row r="144" spans="6:6" ht="17.100000000000001" customHeight="1">
      <c r="F144" s="159"/>
    </row>
    <row r="145" spans="6:6" ht="17.100000000000001" customHeight="1">
      <c r="F145" s="159"/>
    </row>
    <row r="146" spans="6:6" ht="17.100000000000001" customHeight="1">
      <c r="F146" s="159"/>
    </row>
    <row r="147" spans="6:6" ht="17.100000000000001" customHeight="1">
      <c r="F147" s="159"/>
    </row>
    <row r="148" spans="6:6" ht="17.100000000000001" customHeight="1">
      <c r="F148" s="159"/>
    </row>
    <row r="149" spans="6:6" ht="17.100000000000001" customHeight="1">
      <c r="F149" s="159"/>
    </row>
    <row r="150" spans="6:6" ht="17.100000000000001" customHeight="1">
      <c r="F150" s="159"/>
    </row>
    <row r="151" spans="6:6" ht="17.100000000000001" customHeight="1">
      <c r="F151" s="159"/>
    </row>
    <row r="152" spans="6:6" ht="17.100000000000001" customHeight="1">
      <c r="F152" s="159"/>
    </row>
    <row r="153" spans="6:6" ht="17.100000000000001" customHeight="1">
      <c r="F153" s="159"/>
    </row>
    <row r="154" spans="6:6" ht="17.100000000000001" customHeight="1">
      <c r="F154" s="159"/>
    </row>
    <row r="155" spans="6:6" ht="17.100000000000001" customHeight="1">
      <c r="F155" s="159"/>
    </row>
    <row r="156" spans="6:6">
      <c r="F156" s="159"/>
    </row>
    <row r="157" spans="6:6">
      <c r="F157" s="159"/>
    </row>
    <row r="158" spans="6:6">
      <c r="F158" s="159"/>
    </row>
    <row r="159" spans="6:6">
      <c r="F159" s="159"/>
    </row>
    <row r="160" spans="6:6">
      <c r="F160" s="159"/>
    </row>
    <row r="161" spans="6:6">
      <c r="F161" s="159"/>
    </row>
    <row r="162" spans="6:6">
      <c r="F162" s="159"/>
    </row>
    <row r="163" spans="6:6">
      <c r="F163" s="159"/>
    </row>
    <row r="164" spans="6:6">
      <c r="F164" s="159"/>
    </row>
    <row r="165" spans="6:6">
      <c r="F165" s="159"/>
    </row>
    <row r="166" spans="6:6">
      <c r="F166" s="159"/>
    </row>
    <row r="167" spans="6:6">
      <c r="F167" s="159"/>
    </row>
    <row r="168" spans="6:6">
      <c r="F168" s="159"/>
    </row>
    <row r="169" spans="6:6">
      <c r="F169" s="159"/>
    </row>
    <row r="170" spans="6:6">
      <c r="F170" s="159"/>
    </row>
    <row r="171" spans="6:6">
      <c r="F171" s="159"/>
    </row>
    <row r="172" spans="6:6">
      <c r="F172" s="159"/>
    </row>
    <row r="173" spans="6:6">
      <c r="F173" s="159"/>
    </row>
    <row r="174" spans="6:6">
      <c r="F174" s="159"/>
    </row>
    <row r="175" spans="6:6">
      <c r="F175" s="159"/>
    </row>
    <row r="176" spans="6:6">
      <c r="F176" s="159"/>
    </row>
    <row r="177" spans="6:6">
      <c r="F177" s="159"/>
    </row>
    <row r="178" spans="6:6">
      <c r="F178" s="159"/>
    </row>
    <row r="179" spans="6:6">
      <c r="F179" s="159"/>
    </row>
    <row r="180" spans="6:6">
      <c r="F180" s="159"/>
    </row>
    <row r="181" spans="6:6">
      <c r="F181" s="159"/>
    </row>
    <row r="182" spans="6:6">
      <c r="F182" s="159"/>
    </row>
    <row r="183" spans="6:6">
      <c r="F183" s="159"/>
    </row>
    <row r="184" spans="6:6">
      <c r="F184" s="159"/>
    </row>
    <row r="185" spans="6:6">
      <c r="F185" s="159"/>
    </row>
    <row r="186" spans="6:6">
      <c r="F186" s="159"/>
    </row>
    <row r="187" spans="6:6">
      <c r="F187" s="159"/>
    </row>
    <row r="188" spans="6:6">
      <c r="F188" s="159"/>
    </row>
    <row r="189" spans="6:6">
      <c r="F189" s="159"/>
    </row>
    <row r="190" spans="6:6">
      <c r="F190" s="159"/>
    </row>
    <row r="191" spans="6:6">
      <c r="F191" s="159"/>
    </row>
    <row r="192" spans="6:6">
      <c r="F192" s="159"/>
    </row>
    <row r="193" spans="6:6">
      <c r="F193" s="159"/>
    </row>
    <row r="194" spans="6:6">
      <c r="F194" s="159"/>
    </row>
    <row r="195" spans="6:6">
      <c r="F195" s="159"/>
    </row>
    <row r="196" spans="6:6">
      <c r="F196" s="159"/>
    </row>
    <row r="197" spans="6:6">
      <c r="F197" s="159"/>
    </row>
    <row r="198" spans="6:6">
      <c r="F198" s="159"/>
    </row>
    <row r="199" spans="6:6">
      <c r="F199" s="159"/>
    </row>
    <row r="200" spans="6:6">
      <c r="F200" s="159"/>
    </row>
    <row r="201" spans="6:6">
      <c r="F201" s="159"/>
    </row>
    <row r="202" spans="6:6">
      <c r="F202" s="159"/>
    </row>
    <row r="203" spans="6:6">
      <c r="F203" s="159"/>
    </row>
    <row r="204" spans="6:6">
      <c r="F204" s="159"/>
    </row>
    <row r="205" spans="6:6">
      <c r="F205" s="159"/>
    </row>
    <row r="206" spans="6:6">
      <c r="F206" s="159"/>
    </row>
    <row r="207" spans="6:6">
      <c r="F207" s="159"/>
    </row>
    <row r="208" spans="6:6">
      <c r="F208" s="159"/>
    </row>
    <row r="209" spans="6:6">
      <c r="F209" s="159"/>
    </row>
    <row r="210" spans="6:6">
      <c r="F210" s="159"/>
    </row>
    <row r="211" spans="6:6">
      <c r="F211" s="159"/>
    </row>
    <row r="212" spans="6:6">
      <c r="F212" s="159"/>
    </row>
    <row r="213" spans="6:6">
      <c r="F213" s="159"/>
    </row>
    <row r="214" spans="6:6">
      <c r="F214" s="159"/>
    </row>
    <row r="215" spans="6:6">
      <c r="F215" s="159"/>
    </row>
    <row r="216" spans="6:6">
      <c r="F216" s="159"/>
    </row>
    <row r="217" spans="6:6">
      <c r="F217" s="159"/>
    </row>
    <row r="218" spans="6:6">
      <c r="F218" s="159"/>
    </row>
    <row r="219" spans="6:6">
      <c r="F219" s="159"/>
    </row>
    <row r="220" spans="6:6">
      <c r="F220" s="159"/>
    </row>
    <row r="221" spans="6:6">
      <c r="F221" s="159"/>
    </row>
    <row r="222" spans="6:6">
      <c r="F222" s="159"/>
    </row>
    <row r="223" spans="6:6">
      <c r="F223" s="159"/>
    </row>
    <row r="224" spans="6:6">
      <c r="F224" s="159"/>
    </row>
    <row r="225" spans="6:6">
      <c r="F225" s="159"/>
    </row>
    <row r="226" spans="6:6">
      <c r="F226" s="159"/>
    </row>
    <row r="227" spans="6:6">
      <c r="F227" s="159"/>
    </row>
    <row r="228" spans="6:6">
      <c r="F228" s="159"/>
    </row>
    <row r="229" spans="6:6">
      <c r="F229" s="159"/>
    </row>
    <row r="230" spans="6:6">
      <c r="F230" s="159"/>
    </row>
    <row r="231" spans="6:6">
      <c r="F231" s="159"/>
    </row>
    <row r="232" spans="6:6">
      <c r="F232" s="159"/>
    </row>
    <row r="233" spans="6:6">
      <c r="F233" s="159"/>
    </row>
    <row r="234" spans="6:6">
      <c r="F234" s="159"/>
    </row>
    <row r="235" spans="6:6">
      <c r="F235" s="159"/>
    </row>
    <row r="236" spans="6:6">
      <c r="F236" s="159"/>
    </row>
    <row r="237" spans="6:6">
      <c r="F237" s="159"/>
    </row>
    <row r="238" spans="6:6">
      <c r="F238" s="159"/>
    </row>
    <row r="239" spans="6:6">
      <c r="F239" s="159"/>
    </row>
    <row r="240" spans="6:6">
      <c r="F240" s="159"/>
    </row>
    <row r="241" spans="6:6">
      <c r="F241" s="159"/>
    </row>
    <row r="242" spans="6:6">
      <c r="F242" s="159"/>
    </row>
    <row r="243" spans="6:6">
      <c r="F243" s="159"/>
    </row>
    <row r="244" spans="6:6">
      <c r="F244" s="159"/>
    </row>
    <row r="245" spans="6:6">
      <c r="F245" s="159"/>
    </row>
    <row r="246" spans="6:6">
      <c r="F246" s="159"/>
    </row>
    <row r="247" spans="6:6">
      <c r="F247" s="159"/>
    </row>
    <row r="248" spans="6:6">
      <c r="F248" s="159"/>
    </row>
    <row r="249" spans="6:6">
      <c r="F249" s="159"/>
    </row>
    <row r="250" spans="6:6">
      <c r="F250" s="159"/>
    </row>
    <row r="251" spans="6:6">
      <c r="F251" s="159"/>
    </row>
    <row r="252" spans="6:6">
      <c r="F252" s="159"/>
    </row>
    <row r="253" spans="6:6">
      <c r="F253" s="159"/>
    </row>
  </sheetData>
  <mergeCells count="49">
    <mergeCell ref="I104:M104"/>
    <mergeCell ref="N103:O103"/>
    <mergeCell ref="P103:Q103"/>
    <mergeCell ref="R103:S103"/>
    <mergeCell ref="T103:U103"/>
    <mergeCell ref="V103:W103"/>
    <mergeCell ref="X103:Y103"/>
    <mergeCell ref="A85:Y85"/>
    <mergeCell ref="A86:Y86"/>
    <mergeCell ref="A93:Y93"/>
    <mergeCell ref="A99:B99"/>
    <mergeCell ref="A100:Y100"/>
    <mergeCell ref="A102:B102"/>
    <mergeCell ref="D102:E102"/>
    <mergeCell ref="A69:B69"/>
    <mergeCell ref="A70:Y70"/>
    <mergeCell ref="A71:Y71"/>
    <mergeCell ref="A77:B77"/>
    <mergeCell ref="A78:Y78"/>
    <mergeCell ref="A84:B84"/>
    <mergeCell ref="A48:Y48"/>
    <mergeCell ref="A54:B54"/>
    <mergeCell ref="A55:Y55"/>
    <mergeCell ref="A56:Y56"/>
    <mergeCell ref="A62:B62"/>
    <mergeCell ref="A63:Y63"/>
    <mergeCell ref="A27:Y27"/>
    <mergeCell ref="A33:B33"/>
    <mergeCell ref="A34:Y34"/>
    <mergeCell ref="A40:B40"/>
    <mergeCell ref="A41:Y41"/>
    <mergeCell ref="A47:B47"/>
    <mergeCell ref="X10:Y10"/>
    <mergeCell ref="A13:Y13"/>
    <mergeCell ref="A19:B19"/>
    <mergeCell ref="A20:Y20"/>
    <mergeCell ref="A26:B26"/>
    <mergeCell ref="A4:Y4"/>
    <mergeCell ref="A5:Y5"/>
    <mergeCell ref="A6:Y6"/>
    <mergeCell ref="A8:Y8"/>
    <mergeCell ref="F9:M10"/>
    <mergeCell ref="N9:Q9"/>
    <mergeCell ref="R9:U9"/>
    <mergeCell ref="V9:Y9"/>
    <mergeCell ref="A1:Y1"/>
    <mergeCell ref="A2:Y2"/>
    <mergeCell ref="A3:Y3"/>
    <mergeCell ref="A7:Y7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landscape" r:id="rId1"/>
  <rowBreaks count="3" manualBreakCount="3">
    <brk id="26" max="24" man="1"/>
    <brk id="62" max="24" man="1"/>
    <brk id="99" max="2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177B4140E18642AB3C1357AFD3F330" ma:contentTypeVersion="3" ma:contentTypeDescription="Utwórz nowy dokument." ma:contentTypeScope="" ma:versionID="41d5e788d2b58e5b68da6f246e63b1d3">
  <xsd:schema xmlns:xsd="http://www.w3.org/2001/XMLSchema" xmlns:xs="http://www.w3.org/2001/XMLSchema" xmlns:p="http://schemas.microsoft.com/office/2006/metadata/properties" xmlns:ns2="13fb9f7f-4d1e-4689-871c-6e339d347f9d" targetNamespace="http://schemas.microsoft.com/office/2006/metadata/properties" ma:root="true" ma:fieldsID="45ba46841254ab8160ce3d1599e2dc24" ns2:_="">
    <xsd:import namespace="13fb9f7f-4d1e-4689-871c-6e339d347f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omentarz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9f7f-4d1e-4689-871c-6e339d347f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arz" ma:index="10" nillable="true" ma:displayName="Komentarz" ma:format="Dropdown" ma:internalName="Komentarz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94E434-0826-4439-A569-14BD9AB9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9f7f-4d1e-4689-871c-6e339d347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3CAE9E-9441-429B-867E-F41BC6259E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5</vt:i4>
      </vt:variant>
    </vt:vector>
  </HeadingPairs>
  <TitlesOfParts>
    <vt:vector size="9" baseType="lpstr">
      <vt:lpstr>program_wzór</vt:lpstr>
      <vt:lpstr>ES2</vt:lpstr>
      <vt:lpstr>EN2</vt:lpstr>
      <vt:lpstr>projekt harmonogram</vt:lpstr>
      <vt:lpstr>'EN2'!Obszar_wydruku</vt:lpstr>
      <vt:lpstr>'ES2'!Obszar_wydruku</vt:lpstr>
      <vt:lpstr>program_wzór!Obszar_wydruku</vt:lpstr>
      <vt:lpstr>'projekt harmonogram'!Obszar_wydruku</vt:lpstr>
      <vt:lpstr>program_wzór!Tytuły_wydruku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A ...</cp:lastModifiedBy>
  <cp:lastPrinted>2022-11-21T00:44:04Z</cp:lastPrinted>
  <dcterms:created xsi:type="dcterms:W3CDTF">1998-05-26T18:21:06Z</dcterms:created>
  <dcterms:modified xsi:type="dcterms:W3CDTF">2022-12-12T12:28:32Z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omentarz">
    <vt:lpwstr/>
  </property>
</Properties>
</file>