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3650744\"/>
    </mc:Choice>
  </mc:AlternateContent>
  <xr:revisionPtr revIDLastSave="0" documentId="13_ncr:1_{F8995F76-C9E6-4A98-9037-44A569384BD9}" xr6:coauthVersionLast="36" xr6:coauthVersionMax="47" xr10:uidLastSave="{00000000-0000-0000-0000-000000000000}"/>
  <bookViews>
    <workbookView xWindow="0" yWindow="0" windowWidth="28800" windowHeight="11625" tabRatio="325" firstSheet="2" activeTab="2" xr2:uid="{00000000-000D-0000-FFFF-FFFF00000000}"/>
  </bookViews>
  <sheets>
    <sheet name="program_wzór" sheetId="1" state="hidden" r:id="rId1"/>
    <sheet name="projekt program" sheetId="2" state="hidden" r:id="rId2"/>
    <sheet name="ES1" sheetId="3" r:id="rId3"/>
    <sheet name="EN1" sheetId="4" r:id="rId4"/>
  </sheets>
  <definedNames>
    <definedName name="_xlnm.Print_Area" localSheetId="3">'EN1'!$A$1:$D$123</definedName>
    <definedName name="_xlnm.Print_Area" localSheetId="2">'ES1'!$A$1:$D$125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I127" i="4" l="1"/>
  <c r="I128" i="4"/>
  <c r="I79" i="4"/>
  <c r="I130" i="3"/>
  <c r="I129" i="3"/>
  <c r="I84" i="4" l="1"/>
  <c r="I108" i="4" l="1"/>
  <c r="I107" i="4"/>
  <c r="I106" i="4"/>
  <c r="I105" i="4"/>
  <c r="I104" i="4"/>
  <c r="I103" i="4"/>
  <c r="I102" i="4"/>
  <c r="I101" i="4"/>
  <c r="I92" i="4"/>
  <c r="I97" i="4"/>
  <c r="I95" i="4"/>
  <c r="I90" i="4"/>
  <c r="I89" i="4"/>
  <c r="I94" i="4"/>
  <c r="I93" i="4"/>
  <c r="I96" i="4"/>
  <c r="I88" i="4"/>
  <c r="I91" i="4"/>
  <c r="I82" i="4"/>
  <c r="I81" i="4"/>
  <c r="I80" i="4"/>
  <c r="I83" i="4"/>
  <c r="I78" i="4"/>
  <c r="I77" i="4"/>
  <c r="I76" i="4"/>
  <c r="F67" i="4"/>
  <c r="F65" i="4"/>
  <c r="F63" i="4"/>
  <c r="F61" i="4"/>
  <c r="I57" i="4"/>
  <c r="I56" i="4"/>
  <c r="I55" i="4"/>
  <c r="I54" i="4"/>
  <c r="I53" i="4"/>
  <c r="I52" i="4"/>
  <c r="I51" i="4"/>
  <c r="I50" i="4"/>
  <c r="I49" i="4"/>
  <c r="I48" i="4"/>
  <c r="I47" i="4"/>
  <c r="I44" i="4"/>
  <c r="I42" i="4"/>
  <c r="I35" i="4"/>
  <c r="I40" i="4"/>
  <c r="I37" i="4"/>
  <c r="I43" i="4"/>
  <c r="I41" i="4"/>
  <c r="I39" i="4"/>
  <c r="I36" i="4"/>
  <c r="I33" i="4"/>
  <c r="I25" i="4"/>
  <c r="I125" i="4" l="1"/>
  <c r="I131" i="4"/>
  <c r="I130" i="4"/>
  <c r="I129" i="4"/>
  <c r="I44" i="3" l="1"/>
  <c r="I93" i="3"/>
  <c r="I99" i="3"/>
  <c r="I97" i="3"/>
  <c r="I92" i="3"/>
  <c r="I91" i="3"/>
  <c r="I96" i="3"/>
  <c r="I95" i="3"/>
  <c r="I98" i="3"/>
  <c r="I90" i="3"/>
  <c r="I94" i="3"/>
  <c r="I59" i="3"/>
  <c r="I58" i="3"/>
  <c r="I57" i="3"/>
  <c r="I56" i="3"/>
  <c r="I55" i="3"/>
  <c r="I54" i="3"/>
  <c r="I53" i="3"/>
  <c r="I52" i="3"/>
  <c r="I51" i="3"/>
  <c r="I50" i="3"/>
  <c r="I49" i="3"/>
  <c r="I46" i="3"/>
  <c r="I37" i="3"/>
  <c r="I42" i="3"/>
  <c r="I39" i="3"/>
  <c r="I45" i="3"/>
  <c r="I43" i="3"/>
  <c r="I41" i="3"/>
  <c r="I38" i="3"/>
  <c r="I35" i="3"/>
  <c r="I27" i="3"/>
  <c r="I126" i="3" l="1"/>
  <c r="I128" i="3" l="1"/>
  <c r="I131" i="3"/>
  <c r="I132" i="3"/>
  <c r="D115" i="4" l="1"/>
  <c r="D114" i="4"/>
  <c r="D113" i="4"/>
  <c r="D112" i="4"/>
  <c r="D111" i="4"/>
  <c r="D116" i="4" l="1"/>
  <c r="D113" i="3" l="1"/>
  <c r="D114" i="3"/>
  <c r="D115" i="3"/>
  <c r="D116" i="3"/>
  <c r="D117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E96" i="2" s="1"/>
  <c r="D34" i="2"/>
  <c r="I27" i="2"/>
  <c r="H27" i="2"/>
  <c r="G27" i="2"/>
  <c r="F27" i="2"/>
  <c r="E27" i="2"/>
  <c r="D27" i="2"/>
  <c r="I20" i="2"/>
  <c r="I96" i="2" s="1"/>
  <c r="H20" i="2"/>
  <c r="H96" i="2" s="1"/>
  <c r="G20" i="2"/>
  <c r="F20" i="2"/>
  <c r="E20" i="2"/>
  <c r="D20" i="2"/>
  <c r="I13" i="2"/>
  <c r="H13" i="2"/>
  <c r="G13" i="2"/>
  <c r="F13" i="2"/>
  <c r="E13" i="2"/>
  <c r="D13" i="2"/>
  <c r="G9" i="1"/>
  <c r="E96" i="1"/>
  <c r="Y99" i="1" s="1"/>
  <c r="Y100" i="1" s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93" i="1" s="1"/>
  <c r="G88" i="1"/>
  <c r="G85" i="1"/>
  <c r="G84" i="1"/>
  <c r="G83" i="1"/>
  <c r="G82" i="1"/>
  <c r="G81" i="1"/>
  <c r="G86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G78" i="1" s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56" i="1" s="1"/>
  <c r="G47" i="1"/>
  <c r="G46" i="1"/>
  <c r="G45" i="1"/>
  <c r="G44" i="1"/>
  <c r="G43" i="1"/>
  <c r="Q41" i="1"/>
  <c r="H13" i="1"/>
  <c r="G8" i="1"/>
  <c r="M13" i="1"/>
  <c r="D34" i="1"/>
  <c r="D41" i="1"/>
  <c r="P99" i="1"/>
  <c r="D13" i="1"/>
  <c r="H41" i="1"/>
  <c r="L41" i="1"/>
  <c r="M41" i="1"/>
  <c r="N41" i="1"/>
  <c r="Z99" i="1"/>
  <c r="X99" i="1"/>
  <c r="V99" i="1"/>
  <c r="T99" i="1"/>
  <c r="S99" i="1"/>
  <c r="S100" i="1"/>
  <c r="R99" i="1"/>
  <c r="Q99" i="1"/>
  <c r="Q100" i="1" s="1"/>
  <c r="G38" i="1"/>
  <c r="L34" i="1"/>
  <c r="M34" i="1"/>
  <c r="N34" i="1"/>
  <c r="L27" i="1"/>
  <c r="M27" i="1"/>
  <c r="N27" i="1"/>
  <c r="L20" i="1"/>
  <c r="M20" i="1"/>
  <c r="N20" i="1"/>
  <c r="N96" i="1" s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96" i="1" s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41" i="1" s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O99" i="1" l="1"/>
  <c r="O100" i="1" s="1"/>
  <c r="G71" i="1"/>
  <c r="AA96" i="1"/>
  <c r="D96" i="2"/>
  <c r="H103" i="2" s="1"/>
  <c r="L96" i="1"/>
  <c r="W99" i="1"/>
  <c r="W100" i="1" s="1"/>
  <c r="AE96" i="1"/>
  <c r="G96" i="2"/>
  <c r="H98" i="2" s="1"/>
  <c r="F96" i="2"/>
  <c r="H101" i="2" s="1"/>
  <c r="U99" i="1"/>
  <c r="U100" i="1" s="1"/>
  <c r="AC96" i="1"/>
  <c r="V96" i="1"/>
  <c r="AB96" i="1"/>
  <c r="P96" i="1"/>
  <c r="G48" i="1"/>
  <c r="G27" i="1"/>
  <c r="M96" i="1"/>
  <c r="G63" i="1"/>
  <c r="AD96" i="1"/>
  <c r="AA107" i="1" s="1"/>
  <c r="H96" i="1"/>
  <c r="D118" i="3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AA106" i="1" s="1"/>
  <c r="I96" i="1"/>
  <c r="H102" i="2" l="1"/>
  <c r="H100" i="2"/>
  <c r="G98" i="1"/>
  <c r="G99" i="1"/>
  <c r="G100" i="1" s="1"/>
  <c r="AA109" i="1"/>
  <c r="AA105" i="1"/>
  <c r="G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W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A9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<sst xmlns="http://schemas.openxmlformats.org/spreadsheetml/2006/main" count="566" uniqueCount="344">
  <si>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</si>
  <si>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</si>
  <si>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</si>
  <si>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</si>
  <si>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</si>
  <si>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</si>
  <si>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</si>
  <si>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</si>
  <si>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</si>
  <si>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</si>
  <si>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</si>
  <si>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</si>
  <si>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</si>
  <si>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</si>
  <si>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</si>
  <si>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</si>
  <si>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</si>
  <si>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</si>
  <si>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</si>
  <si>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</si>
  <si>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</si>
  <si>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</si>
  <si>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</si>
  <si>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</si>
  <si>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</si>
  <si>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</si>
  <si>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</si>
  <si>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</si>
  <si>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</si>
  <si>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</si>
  <si>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</si>
  <si>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</si>
  <si>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</si>
  <si>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</si>
  <si>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</si>
  <si>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</si>
  <si>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</si>
  <si>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</si>
  <si>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</si>
  <si>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</si>
  <si>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</si>
  <si>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</si>
  <si>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</si>
  <si>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</si>
  <si>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</si>
  <si>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</si>
  <si>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</si>
  <si>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</si>
  <si>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</si>
  <si>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</si>
  <si>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</si>
  <si>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</si>
  <si>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</si>
  <si>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</si>
  <si>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</si>
  <si>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</si>
  <si>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</si>
  <si>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</si>
  <si>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</si>
  <si>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</si>
  <si>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</si>
  <si>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</si>
  <si>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</si>
  <si>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PIERWSZEGO STOPNIA</t>
  </si>
  <si>
    <t>Profil studiów: OGÓLNOAKADEMICKI</t>
  </si>
  <si>
    <t>Forma studiów: NIESTACJONARNE</t>
  </si>
  <si>
    <t>Grupa Zajęć_ 1.1 PRZEDMIOTY KSZTAŁCENIA OGÓLNEGO</t>
  </si>
  <si>
    <t>Etykieta uczelni</t>
  </si>
  <si>
    <t>330-EN1-1ETU</t>
  </si>
  <si>
    <t>Warsztat badań naukowych</t>
  </si>
  <si>
    <t>330-EN1-2WBN</t>
  </si>
  <si>
    <t>Ochrona własności intelektualnej</t>
  </si>
  <si>
    <t>Grupa Zajęć_ 1.2 PRZEDMIOTY KSZTAŁCENIA OGÓLNEGO (do wyboru)</t>
  </si>
  <si>
    <t>9 A</t>
  </si>
  <si>
    <t>330-EN1-1FIE</t>
  </si>
  <si>
    <t>9 B</t>
  </si>
  <si>
    <t>Socjoekonomia</t>
  </si>
  <si>
    <t>330-EN1-1SOE</t>
  </si>
  <si>
    <t>Grupa Zajęć_ 2 PRZEDMIOTY PODSTAWOWE</t>
  </si>
  <si>
    <t>Zarządzanie</t>
  </si>
  <si>
    <t>330-EN1-1PZA</t>
  </si>
  <si>
    <t>Podstawy finansów</t>
  </si>
  <si>
    <t>330-EN1-1PFI</t>
  </si>
  <si>
    <t>Matematyka w ekonomii</t>
  </si>
  <si>
    <t>330-EN1-1MWE</t>
  </si>
  <si>
    <t>Grupa Zajęć_ 3.1 PRZEDMIOTY KIERUNKOWE</t>
  </si>
  <si>
    <t>Historia gospodarcza</t>
  </si>
  <si>
    <t>330-EN1-1HIG</t>
  </si>
  <si>
    <t>Ekonomika przedsiębiorstwa</t>
  </si>
  <si>
    <t>330-EN1-2EPR</t>
  </si>
  <si>
    <t>Analiza finansowa</t>
  </si>
  <si>
    <t>330-EN1-3AFI</t>
  </si>
  <si>
    <t>Ekonomika innowacji</t>
  </si>
  <si>
    <t>330-EN1-3EIN</t>
  </si>
  <si>
    <t>Grupa Zajęć_ 3.2 PRZEDMIOTY KIERUNKOWE (do wyboru)</t>
  </si>
  <si>
    <t>330-EN1-2EST</t>
  </si>
  <si>
    <t>Finanse lokalne</t>
  </si>
  <si>
    <t>330-EN1-2FIL</t>
  </si>
  <si>
    <t>35 A</t>
  </si>
  <si>
    <t>330-EN1-2EKB</t>
  </si>
  <si>
    <t>35 B</t>
  </si>
  <si>
    <t>330-EN1-3AGR</t>
  </si>
  <si>
    <t>36 B</t>
  </si>
  <si>
    <t>Biznes plan</t>
  </si>
  <si>
    <t>330-EN1-3BPL</t>
  </si>
  <si>
    <t>Grupa Zajęć_ 5.1 PRZEDMIOTY SPECJALIZACYJNE</t>
  </si>
  <si>
    <t>Metody badania rynku</t>
  </si>
  <si>
    <t>330-EN1-2AMBR</t>
  </si>
  <si>
    <t>Strategie ekspansji przedsiębiorstwa</t>
  </si>
  <si>
    <t>330-EN1-2ASEP</t>
  </si>
  <si>
    <t>Analiza rynków finansowych</t>
  </si>
  <si>
    <t>330-EN1-2AARF</t>
  </si>
  <si>
    <t>Analiza rynków nieruchomości</t>
  </si>
  <si>
    <t>330-EN1-3AARN</t>
  </si>
  <si>
    <t>Strategie inwestowania na rynkach finansowych</t>
  </si>
  <si>
    <t>330-EN1-3ASIR</t>
  </si>
  <si>
    <t>Analiza ryzyka inwestycyjnego</t>
  </si>
  <si>
    <t>330-EN1-3AARI</t>
  </si>
  <si>
    <t>Podstawy doradztwa gospodarczego</t>
  </si>
  <si>
    <t>330-EN1-2APDG</t>
  </si>
  <si>
    <t>Moduł specjalizacyjny_ 2 FINANSE I RACHUNKOWOŚĆ</t>
  </si>
  <si>
    <t>Grupa Zajęć_ 5.2 PRZEDMIOTY SPECJALIZACYJNE</t>
  </si>
  <si>
    <t>Rachunkowość zarządcza</t>
  </si>
  <si>
    <t>330-EN1-3XRAZ</t>
  </si>
  <si>
    <t>Zielone finanse i rachunkowość społeczna</t>
  </si>
  <si>
    <t>Opodatkowanie podmiotów gospodarczych</t>
  </si>
  <si>
    <t>330-EN1-2XOPG</t>
  </si>
  <si>
    <t>Bankowość</t>
  </si>
  <si>
    <t>330-EN1-2XBAN</t>
  </si>
  <si>
    <t>Analiza podatkowa</t>
  </si>
  <si>
    <t>330-EN1-3XAPO</t>
  </si>
  <si>
    <t>Informatyka w rachunkowości</t>
  </si>
  <si>
    <t>330-EN1-3XIWR</t>
  </si>
  <si>
    <t>Rachunkowość jednostek sektora finansów publicznych</t>
  </si>
  <si>
    <t>330-EN1-2XRSP</t>
  </si>
  <si>
    <t>Grupa Zajęć_ 5.3 PRZEDMIOTY SPECJALIZACYJNE</t>
  </si>
  <si>
    <t>Grupa Zajęć_ 6 (Praktyki zawodowe)</t>
  </si>
  <si>
    <t>Moduł specjalizacyjny 1. ANALIZA RYNKU I DORADZTWO INWESTYCYJNE 1</t>
  </si>
  <si>
    <t>Moduł specjalizacyjny 2. FINANSE I RACHUNKOWOŚĆ</t>
  </si>
  <si>
    <t>Forma studiów: STACJONARNE</t>
  </si>
  <si>
    <t>330-ES1-1ETU</t>
  </si>
  <si>
    <t>330-ES1-2WBN</t>
  </si>
  <si>
    <t>330-ES1-1FIE</t>
  </si>
  <si>
    <t>330-ES1-1SOE</t>
  </si>
  <si>
    <t>330-ES1-1PZA</t>
  </si>
  <si>
    <t>330-ES1-1PFI</t>
  </si>
  <si>
    <t>330-ES1-1MWE</t>
  </si>
  <si>
    <t>330-ES1-1HIG</t>
  </si>
  <si>
    <t>330-ES1-2EPR</t>
  </si>
  <si>
    <t>330-ES1-3AFI</t>
  </si>
  <si>
    <t>330-ES1-3EIN</t>
  </si>
  <si>
    <t>330-ES1-2EST</t>
  </si>
  <si>
    <t>330-ES1-2FIL</t>
  </si>
  <si>
    <t>36 A</t>
  </si>
  <si>
    <t>330-ES1-2EKB</t>
  </si>
  <si>
    <t>330-ES1-3AGR</t>
  </si>
  <si>
    <t>37 B</t>
  </si>
  <si>
    <t>330-ES1-3BPL</t>
  </si>
  <si>
    <t>330-ES1-2AMBR</t>
  </si>
  <si>
    <t>330-ES1-2ASEP</t>
  </si>
  <si>
    <t>330-ES1-2AARF</t>
  </si>
  <si>
    <t>330-ES1-3AARN</t>
  </si>
  <si>
    <t>330-ES1-3ASIR</t>
  </si>
  <si>
    <t>330-ES1-3AARI</t>
  </si>
  <si>
    <t>330-ES1-2APDG</t>
  </si>
  <si>
    <t>Moduł specjalizacyjny 2 FINANSE I RACHUNKOWOŚĆ</t>
  </si>
  <si>
    <t>330-ES1-3XRAZ</t>
  </si>
  <si>
    <t>330-ES1-2XOPG</t>
  </si>
  <si>
    <t>330-ES1-2XBAN</t>
  </si>
  <si>
    <t>330-ES1-3XAPO</t>
  </si>
  <si>
    <t>330-ES1-3XIWR</t>
  </si>
  <si>
    <t>330-ES1-2XRSP</t>
  </si>
  <si>
    <t>Moduł specjalizacyjny 2.  FINANSE I RACHUNKOWOŚĆ</t>
  </si>
  <si>
    <t>Filozofia ekonomii  lub</t>
  </si>
  <si>
    <t>Ekonomika samorządu terytorialnego lub</t>
  </si>
  <si>
    <t>Eko-biznes lub</t>
  </si>
  <si>
    <t>Agrobiznes lub</t>
  </si>
  <si>
    <t>37 A</t>
  </si>
  <si>
    <t>Przedmiot w języku obcym (z oferty)*</t>
  </si>
  <si>
    <t xml:space="preserve">Filozofia ekonomii lub </t>
  </si>
  <si>
    <t>Moduł specjalizacyjny 1 ANALIZA RYNKU I DORADZTWO INWESTYCYJNE 1</t>
  </si>
  <si>
    <t>Moduł specjalizacyjny_ 1 ANALIZA RYNKU I DORADZTWO INWESTYCYJNE 1</t>
  </si>
  <si>
    <t>Język obcy cz. 1</t>
  </si>
  <si>
    <t>Język obcy cz. 2</t>
  </si>
  <si>
    <t>Język obcy cz. 3</t>
  </si>
  <si>
    <t>Język obcy cz. 4</t>
  </si>
  <si>
    <r>
      <t>Finanse publiczne /</t>
    </r>
    <r>
      <rPr>
        <i/>
        <sz val="11"/>
        <rFont val="Times New Roman"/>
        <family val="1"/>
        <charset val="238"/>
      </rPr>
      <t>Public Finance</t>
    </r>
  </si>
  <si>
    <r>
      <t xml:space="preserve">Narzędzia informatyczne w ekonomii / </t>
    </r>
    <r>
      <rPr>
        <i/>
        <sz val="11"/>
        <rFont val="Times New Roman"/>
        <family val="1"/>
        <charset val="238"/>
      </rPr>
      <t>IT tools in economics</t>
    </r>
  </si>
  <si>
    <r>
      <t>Finanse przedsiębiorstwa /</t>
    </r>
    <r>
      <rPr>
        <i/>
        <sz val="11"/>
        <rFont val="Times New Roman"/>
        <family val="1"/>
        <charset val="238"/>
      </rPr>
      <t>Corporate Finance </t>
    </r>
  </si>
  <si>
    <r>
      <t>Rachunkowość finansowa /</t>
    </r>
    <r>
      <rPr>
        <i/>
        <sz val="11"/>
        <rFont val="Times New Roman"/>
        <family val="1"/>
        <charset val="238"/>
      </rPr>
      <t xml:space="preserve">Financial accounting </t>
    </r>
  </si>
  <si>
    <r>
      <t>Gospodarka przestrzenna /</t>
    </r>
    <r>
      <rPr>
        <i/>
        <sz val="11"/>
        <rFont val="Times New Roman"/>
        <family val="1"/>
        <charset val="238"/>
      </rPr>
      <t>Spatial economy</t>
    </r>
  </si>
  <si>
    <r>
      <t>Demografia /</t>
    </r>
    <r>
      <rPr>
        <i/>
        <sz val="11"/>
        <rFont val="Times New Roman"/>
        <family val="1"/>
        <charset val="238"/>
      </rPr>
      <t>Demography</t>
    </r>
  </si>
  <si>
    <r>
      <t>Geografia ekonomiczna /</t>
    </r>
    <r>
      <rPr>
        <i/>
        <sz val="11"/>
        <rFont val="Times New Roman"/>
        <family val="1"/>
        <charset val="238"/>
      </rPr>
      <t>Economic geography</t>
    </r>
  </si>
  <si>
    <r>
      <t>Polityka społeczna i gospodarcza /</t>
    </r>
    <r>
      <rPr>
        <i/>
        <sz val="11"/>
        <rFont val="Times New Roman"/>
        <family val="1"/>
        <charset val="238"/>
      </rPr>
      <t>Social and Economic Policy</t>
    </r>
  </si>
  <si>
    <r>
      <t>Ekonomika integracji /</t>
    </r>
    <r>
      <rPr>
        <i/>
        <sz val="11"/>
        <rFont val="Times New Roman"/>
        <family val="1"/>
        <charset val="238"/>
      </rPr>
      <t>Economics of integration</t>
    </r>
  </si>
  <si>
    <r>
      <t>Atrakcyjność inwestycyjna regionów /</t>
    </r>
    <r>
      <rPr>
        <i/>
        <sz val="11"/>
        <rFont val="Times New Roman"/>
        <family val="1"/>
        <charset val="238"/>
      </rPr>
      <t>Investment attractiveness of the regions</t>
    </r>
  </si>
  <si>
    <r>
      <t>Ekonomia środowiska /</t>
    </r>
    <r>
      <rPr>
        <i/>
        <sz val="11"/>
        <rFont val="Times New Roman"/>
        <family val="1"/>
        <charset val="238"/>
      </rPr>
      <t xml:space="preserve">Environmental economics </t>
    </r>
  </si>
  <si>
    <r>
      <t>Ekonomia zrównoważonego rozwoju /</t>
    </r>
    <r>
      <rPr>
        <i/>
        <sz val="11"/>
        <rFont val="Times New Roman"/>
        <family val="1"/>
        <charset val="238"/>
      </rPr>
      <t>Sustainable development economics</t>
    </r>
  </si>
  <si>
    <r>
      <t>Analiza rynków surowcowych i środowiskowych /</t>
    </r>
    <r>
      <rPr>
        <i/>
        <sz val="11"/>
        <rFont val="Times New Roman"/>
        <family val="1"/>
        <charset val="238"/>
      </rPr>
      <t>Commodity and environmental markets analysis</t>
    </r>
  </si>
  <si>
    <t>330-EN1-1ANG1/ 330-EN1-1GER1/ 330-EN1-1ROS1</t>
  </si>
  <si>
    <t>330-EN1-1ANG2/ 330-EN1-1GER2/ 330-EN1-1ROS2</t>
  </si>
  <si>
    <t>330-ES1-1ANG1/ 330-ES1-1GER1/ 330-ES1-1ROS1</t>
  </si>
  <si>
    <t>330-ES1-1ANG2/ 330-ES1-1GER2/ 330-ES1-1ROS2</t>
  </si>
  <si>
    <r>
      <t>Podstawy prawa dla ekonomistów /</t>
    </r>
    <r>
      <rPr>
        <i/>
        <sz val="11"/>
        <rFont val="Times New Roman"/>
        <family val="1"/>
        <charset val="238"/>
      </rPr>
      <t>Law for Economists</t>
    </r>
  </si>
  <si>
    <r>
      <t>Makroekonomia cz. 1 /</t>
    </r>
    <r>
      <rPr>
        <i/>
        <sz val="11"/>
        <rFont val="Times New Roman"/>
        <family val="1"/>
        <charset val="238"/>
      </rPr>
      <t xml:space="preserve"> Basic of Macroeconomics</t>
    </r>
  </si>
  <si>
    <r>
      <t xml:space="preserve">Mikroekonomia cz.1 / </t>
    </r>
    <r>
      <rPr>
        <i/>
        <sz val="11"/>
        <rFont val="Times New Roman"/>
        <family val="1"/>
        <charset val="238"/>
      </rPr>
      <t>Basic of Microeconomics</t>
    </r>
  </si>
  <si>
    <r>
      <t xml:space="preserve">Międzynarodowe stosunki gospodarcze / </t>
    </r>
    <r>
      <rPr>
        <i/>
        <sz val="11"/>
        <rFont val="Times New Roman"/>
        <family val="1"/>
        <charset val="238"/>
      </rPr>
      <t>International Economic Relations</t>
    </r>
  </si>
  <si>
    <r>
      <t xml:space="preserve">Statystyka opisowa / </t>
    </r>
    <r>
      <rPr>
        <i/>
        <sz val="11"/>
        <rFont val="Times New Roman"/>
        <family val="1"/>
        <charset val="238"/>
      </rPr>
      <t>Descriptive Statistics</t>
    </r>
  </si>
  <si>
    <r>
      <t xml:space="preserve">Badania operacyjne / </t>
    </r>
    <r>
      <rPr>
        <i/>
        <sz val="11"/>
        <rFont val="Times New Roman"/>
        <family val="1"/>
        <charset val="238"/>
      </rPr>
      <t>Operations Research</t>
    </r>
  </si>
  <si>
    <r>
      <t xml:space="preserve">Podstawy rachunkowości / </t>
    </r>
    <r>
      <rPr>
        <i/>
        <sz val="11"/>
        <rFont val="Times New Roman"/>
        <family val="1"/>
        <charset val="238"/>
      </rPr>
      <t>Accounting foundations</t>
    </r>
  </si>
  <si>
    <r>
      <t xml:space="preserve">Mikroekonomia cz. 2/ </t>
    </r>
    <r>
      <rPr>
        <i/>
        <sz val="11"/>
        <rFont val="Times New Roman"/>
        <family val="1"/>
        <charset val="238"/>
      </rPr>
      <t>Microeconomics</t>
    </r>
  </si>
  <si>
    <r>
      <t xml:space="preserve">Makroekonomia  cz. 2 / </t>
    </r>
    <r>
      <rPr>
        <i/>
        <sz val="11"/>
        <rFont val="Times New Roman"/>
        <family val="1"/>
        <charset val="238"/>
      </rPr>
      <t>Macroeconomics</t>
    </r>
  </si>
  <si>
    <r>
      <t>Ocena projektów inwestycyjnych /</t>
    </r>
    <r>
      <rPr>
        <i/>
        <sz val="11"/>
        <rFont val="Times New Roman"/>
        <family val="1"/>
        <charset val="238"/>
      </rPr>
      <t xml:space="preserve"> Evaluation of Investment Projects</t>
    </r>
  </si>
  <si>
    <t>różne kody</t>
  </si>
  <si>
    <t>Ekonomika samorządu terytorialnego   lub</t>
  </si>
  <si>
    <t>Eko-biznes   lub</t>
  </si>
  <si>
    <t>Agrobiznes   lub</t>
  </si>
  <si>
    <t>330-ES1-1PPE / 330-ES1-1PPE#E</t>
  </si>
  <si>
    <t>330-ES1-1MIK1 / 330-ES1-1MIK1#E</t>
  </si>
  <si>
    <t>330-ES1-1MIK2 / 330-ES1-1MIK2#E</t>
  </si>
  <si>
    <t>330-ES1-2MKR2 / 330-ES1-2MKR2#E</t>
  </si>
  <si>
    <t>330-ES1-3MSG / 330-ES1-3MSG#E</t>
  </si>
  <si>
    <t>330-ES1-2PRA / 330-ES1-2PRA#E</t>
  </si>
  <si>
    <t>330-ES1-2STA / 330-ES1-2STA#E</t>
  </si>
  <si>
    <t>330-ES1-3BOP / 330-ES1-3BOP#E</t>
  </si>
  <si>
    <t>330-ES1-1GEK / 330-ES1-1GEK#E</t>
  </si>
  <si>
    <t>330-ES1-1GPZ / 330-ES1-1GPZ#E</t>
  </si>
  <si>
    <t>330-ES1-1DEM / 330-ES1-1DEM#E</t>
  </si>
  <si>
    <t>330-ES1-2EZR / 330-ES1-2EZR#E</t>
  </si>
  <si>
    <t>330-ES1-3ARSS / 330-ES1-3ARSS#E</t>
  </si>
  <si>
    <t>330-ES1-3AAIR / 330-ES1-3AAIR#E</t>
  </si>
  <si>
    <t>330-ES1-2XFPR / 330-ES1-2XFPR#E</t>
  </si>
  <si>
    <t>330-ES1-2XFIP / 330-ES1-2XFIP#E</t>
  </si>
  <si>
    <t>330-ES1-3XRAF / 330-ES1-3XRAF#E</t>
  </si>
  <si>
    <t>330-EN1-1PPE / 330-EN1-1PPE#E</t>
  </si>
  <si>
    <t>330-EN1-1MIK1 / 330-EN1-1MIK1#E</t>
  </si>
  <si>
    <t>330-EN1-1MIK2 / 330-EN1-1MIK2#E</t>
  </si>
  <si>
    <t>330-EN1-2MKR1 / 330-EN1-2MKR1#E</t>
  </si>
  <si>
    <t>330-EN1-2MKR2 / 330-EN1-2MKR2#E</t>
  </si>
  <si>
    <t>330-EN1-3MSG / 330-EN1-3MSG#E</t>
  </si>
  <si>
    <t>330-EN1-2PRA / 330-EN1-2PRA#E</t>
  </si>
  <si>
    <t>330-EN1-1NIE /  330-EN1-1NIE#E</t>
  </si>
  <si>
    <t>330-EN1-2STA / 330-EN1-2STA#E</t>
  </si>
  <si>
    <t>330-EN1-3BOP / 330-EN1-3BOP#E</t>
  </si>
  <si>
    <t>330-EN1-1GEK / 330-EN1-1GEK#E</t>
  </si>
  <si>
    <t>330-EN1-1GPZ / 330-EN1-1GPZ#E</t>
  </si>
  <si>
    <t>330-EN1-1DEM / 330-EN1-1DEM#E</t>
  </si>
  <si>
    <t>330-EN1-2ESR / 330-EN1-2ESR#E</t>
  </si>
  <si>
    <t>330-EN1-2OPI / 330-EN1-2OPI#E</t>
  </si>
  <si>
    <t>330-EN1-3PSG / 330-EN1-3PSG#E</t>
  </si>
  <si>
    <t>330-EN1-3EIT / 330-EN1-3EIT#E</t>
  </si>
  <si>
    <t>330-EN1-2EZR / 330-EN1-2EZR#E</t>
  </si>
  <si>
    <t>330-EN1-3ARSS / 330-EN1-3ARSS#E</t>
  </si>
  <si>
    <t>330-EN1-3AAIR / 330-EN1-3AAIR#E</t>
  </si>
  <si>
    <t>330-EN1-2XFPR / 330-EN1-2XFPR#E</t>
  </si>
  <si>
    <t>330-EN1-2XFIP / 330-EN1-2XFIP#E</t>
  </si>
  <si>
    <t>330-EN1-3XRAF / 330-EN1-3XRAF#E</t>
  </si>
  <si>
    <t>Zaopiniowany na Radzie Wydziału</t>
  </si>
  <si>
    <t>330-ES1-2ANG3/ 330-ES1-2GER3/ 330-ES1-2ROS3</t>
  </si>
  <si>
    <t>330-ES1-2ANG4/ 330-ES1-2GER4/ 330-ES1-2ROS4</t>
  </si>
  <si>
    <t>330-ES1-3OWN</t>
  </si>
  <si>
    <t>Wychowanie fizyczne cz. 1</t>
  </si>
  <si>
    <t>Wychowanie fizyczne cz. 2</t>
  </si>
  <si>
    <t>330-ES1-1WFI1</t>
  </si>
  <si>
    <t>330-ES1-1WFI2</t>
  </si>
  <si>
    <t>330-ES1-3XZFS</t>
  </si>
  <si>
    <t>330-EN1-2ANG3/ 330-EN1-2GER3/ 330-EN1-2ROS3</t>
  </si>
  <si>
    <t>330-EN1-2ANG4/ 330-EN1-2GER4/ 330-EN1-2ROS4</t>
  </si>
  <si>
    <t>330-EN1-3OWN</t>
  </si>
  <si>
    <t>330-EN1-3XZFS</t>
  </si>
  <si>
    <t>Grupa Zajęć_ 1.3 PRZEDMIOTY HUMANIZUJĄCE</t>
  </si>
  <si>
    <t>10 H1</t>
  </si>
  <si>
    <t>10 H2</t>
  </si>
  <si>
    <t>Ekonomia w literaturze</t>
  </si>
  <si>
    <t>Retoryka i dyskurs w ekonomii</t>
  </si>
  <si>
    <t>nd</t>
  </si>
  <si>
    <t>Procentowy udział liczby punktów ECTS każdej z dyscyplin, do których jest przyporządkowany kierunek studiów, w liczbie punktów ECTS koniecznej do ukończenia studiów, ze wskazaniem dyscypliny wiodącej.  DYSCYPLINA: EKONOMIA I FINANSE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</si>
  <si>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1. ANALIZA RYNKU I DORADZTWO INWESTYCYJNE 1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</si>
  <si>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2. FINANSE I RACHUNKOWOŚĆ</t>
  </si>
  <si>
    <t>330-ES1-1EWL</t>
  </si>
  <si>
    <t>330-ES1-3RDE</t>
  </si>
  <si>
    <t>Załącznik nr 1_Program studiów - wskaźniki ilościowe</t>
  </si>
  <si>
    <t>Internacjonalizacja przedsiębiorstw</t>
  </si>
  <si>
    <t>Ekonomika handlu zagranicznego</t>
  </si>
  <si>
    <t>Megatrendy w gospodarce światowej</t>
  </si>
  <si>
    <t>Konkurencyjność gospodarek</t>
  </si>
  <si>
    <t>Międzynarodowe transakcje gospodarcze</t>
  </si>
  <si>
    <t>Międzynarodowa polityka gospodarcza i społeczna</t>
  </si>
  <si>
    <t>Przepływy czynników produkcji w gospodarce światowej</t>
  </si>
  <si>
    <t>Procesy innowacyjne w gospodarce światowej</t>
  </si>
  <si>
    <t>Obowiązuje od roku akademickiego: 2026/2027</t>
  </si>
  <si>
    <t>związanych z prowadzoną w uczelni 
działalnością naukową w dyscyplinie 
lub dyscyplinach, do których 
przyporządkowany jest kierunek studiów, dla studiów o profilu ogólnoakademickim</t>
  </si>
  <si>
    <t>Moduł specjalizacyjny 3 EKONOMIA MIĘDZYNARODOWA</t>
  </si>
  <si>
    <t>Moduł specjalizacyjny 3.  EKONOMIA MIĘDZYNARODOWA</t>
  </si>
  <si>
    <t>Grupa Zajęć_ 4 SEMINARIA BADAWCZE</t>
  </si>
  <si>
    <t xml:space="preserve">Seminarium badawcze cz. 1 </t>
  </si>
  <si>
    <t>Seminarium badawcze cz. 2</t>
  </si>
  <si>
    <t>Seminarium badawcze cz. 3</t>
  </si>
  <si>
    <t>Seminarium badawcze cz. 1</t>
  </si>
  <si>
    <r>
  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3.</t>
    </r>
    <r>
      <rPr>
        <sz val="9"/>
        <rFont val="Times New Roman"/>
        <family val="1"/>
        <charset val="238"/>
      </rPr>
      <t xml:space="preserve"> EKONOMIA MIĘDZYNARODOWA</t>
    </r>
  </si>
  <si>
    <t>Moduł specjalizacyjny_ 3 EKONOMIA MIĘDZYNARODOWA</t>
  </si>
  <si>
    <t>Moduł specjalizacyjny 3. EKONOMIA MIĘDZYNARODOWA</t>
  </si>
  <si>
    <t>Praktyka działań przedsiębiorczych</t>
  </si>
  <si>
    <t>6</t>
  </si>
  <si>
    <t>0</t>
  </si>
  <si>
    <t>1,44</t>
  </si>
  <si>
    <t>Moduł specjalizacyjny 1.  ANALIZA RYNKU I DORADZTWO INWESTYCYJNE 1</t>
  </si>
  <si>
    <t>11 A</t>
  </si>
  <si>
    <t>11 B</t>
  </si>
  <si>
    <t>12 H1</t>
  </si>
  <si>
    <t>12 H2</t>
  </si>
  <si>
    <t>38 A</t>
  </si>
  <si>
    <t>38 B</t>
  </si>
  <si>
    <t>39 A</t>
  </si>
  <si>
    <t>39 B</t>
  </si>
  <si>
    <t>330-ES1-2MKR1 /      330-ES1-2MKR1#E</t>
  </si>
  <si>
    <t>330-ES1-3PSG /     330-ES1-3PSG#E</t>
  </si>
  <si>
    <t>330-ES1-3EIT /    330-ES1-3EIT#E</t>
  </si>
  <si>
    <t>330-ES1-1NIE /      330-ES1-1NIE#E</t>
  </si>
  <si>
    <t>330-ES1-3PDP</t>
  </si>
  <si>
    <t xml:space="preserve">330-ES1-2ASB1 / 330-ES1-2XSB1 / 330-ES1-2MSB1 </t>
  </si>
  <si>
    <t>330-ES1-3ASB2 / 330-ES1-3XSB2 / 330-ES1-3MSB2</t>
  </si>
  <si>
    <t>330-ES1-3ASB3 / 330-ES1-3XSB3 / 330-ES1-3MB3</t>
  </si>
  <si>
    <t>330-ES1-2ESR /    330-ES1-2ESR#E</t>
  </si>
  <si>
    <t>330-ES1-2OPI /    330-ES1-2OPI#E</t>
  </si>
  <si>
    <t xml:space="preserve">330-EN1-2APZA /   330-EN1-2XPZA /        330-EN1-2MPZA </t>
  </si>
  <si>
    <t>330-EN1-2MINP</t>
  </si>
  <si>
    <t>330-EN1-2MEHZ</t>
  </si>
  <si>
    <t>330-EN1-2MMGS</t>
  </si>
  <si>
    <t>330-EN1-2MKG</t>
  </si>
  <si>
    <t>330-EN1-3MTG</t>
  </si>
  <si>
    <t>330-EN1-3MPPG</t>
  </si>
  <si>
    <t>330-EN1-3MMPG</t>
  </si>
  <si>
    <t>330-EN1-3MPIN</t>
  </si>
  <si>
    <t>330-EN1-3PDP</t>
  </si>
  <si>
    <t>38</t>
  </si>
  <si>
    <t xml:space="preserve">330-EN1-2ASB1 / 330-EN1-2XSB1 / 330-EN1-2MSB1 </t>
  </si>
  <si>
    <t>330-EN1-3ASB2 / 330-EN1-3XSB2 / 330-EN1-3MSB2</t>
  </si>
  <si>
    <t>330-EN1-3ASB3 / 330-EN1-3XSB3 / 330-EN1-3MB3</t>
  </si>
  <si>
    <t>W dniu:  09.03.2026 r.</t>
  </si>
  <si>
    <t xml:space="preserve">Praktyki zawodowe   (4 tygodnie; 160 godzin lekcyjnych; 120 godzin zegarowych)                                                 </t>
  </si>
  <si>
    <t xml:space="preserve">330-ES1-2APZA / 330-ES1-2XPZA / 330-ES1-2MPZA </t>
  </si>
  <si>
    <t>W dniu: 09.03.2026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</si>
  <si>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3. EKONOMIA MIĘDZYNARODOWA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</si>
</sst>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0" fillId="0" borderId="0"/>
    <xf numFmtId="0" fontId="28" fillId="0" borderId="0" applyNumberFormat="0" applyFill="0" applyBorder="0" applyAlignment="0" applyProtection="0"/>
  </cellStyleXfs>
  <cellXfs count="380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7" xfId="0" quotePrefix="1" applyFont="1" applyFill="1" applyBorder="1" applyAlignment="1" applyProtection="1">
      <alignment horizontal="center" vertical="center"/>
      <protection locked="0"/>
    </xf>
    <xf numFmtId="0" fontId="9" fillId="2" borderId="8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quotePrefix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6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wrapText="1"/>
      <protection locked="0"/>
    </xf>
    <xf numFmtId="0" fontId="9" fillId="2" borderId="17" xfId="0" applyFont="1" applyFill="1" applyBorder="1" applyAlignment="1" applyProtection="1">
      <alignment horizontal="center" textRotation="90" wrapText="1" shrinkToFit="1"/>
      <protection locked="0"/>
    </xf>
    <xf numFmtId="0" fontId="9" fillId="2" borderId="18" xfId="0" applyFont="1" applyFill="1" applyBorder="1" applyAlignment="1" applyProtection="1">
      <alignment horizontal="center" textRotation="90" shrinkToFit="1"/>
      <protection locked="0"/>
    </xf>
    <xf numFmtId="0" fontId="9" fillId="2" borderId="37" xfId="0" applyFont="1" applyFill="1" applyBorder="1" applyAlignment="1" applyProtection="1">
      <alignment horizontal="center" textRotation="90" shrinkToFit="1"/>
      <protection locked="0"/>
    </xf>
    <xf numFmtId="0" fontId="9" fillId="2" borderId="35" xfId="0" applyFont="1" applyFill="1" applyBorder="1" applyAlignment="1" applyProtection="1">
      <alignment horizontal="center" textRotation="90" shrinkToFit="1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quotePrefix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13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51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6" xfId="0" applyFont="1" applyFill="1" applyBorder="1" applyAlignment="1" applyProtection="1">
      <alignment vertical="center"/>
      <protection locked="0"/>
    </xf>
    <xf numFmtId="0" fontId="13" fillId="2" borderId="16" xfId="0" quotePrefix="1" applyFont="1" applyFill="1" applyBorder="1" applyAlignment="1" applyProtection="1">
      <alignment horizontal="center" vertical="center"/>
      <protection locked="0"/>
    </xf>
    <xf numFmtId="0" fontId="13" fillId="2" borderId="18" xfId="0" quotePrefix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49" fontId="22" fillId="2" borderId="4" xfId="0" applyNumberFormat="1" applyFont="1" applyFill="1" applyBorder="1" applyAlignment="1" applyProtection="1">
      <alignment vertical="center" shrinkToFit="1"/>
      <protection locked="0"/>
    </xf>
    <xf numFmtId="49" fontId="22" fillId="2" borderId="3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wrapText="1" shrinkToFit="1"/>
      <protection locked="0"/>
    </xf>
    <xf numFmtId="49" fontId="22" fillId="2" borderId="4" xfId="0" applyNumberFormat="1" applyFont="1" applyFill="1" applyBorder="1" applyAlignment="1" applyProtection="1">
      <alignment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>
      <alignment horizontal="center" vertical="center"/>
    </xf>
    <xf numFmtId="0" fontId="9" fillId="2" borderId="69" xfId="1" applyFont="1" applyFill="1" applyBorder="1"/>
    <xf numFmtId="0" fontId="9" fillId="2" borderId="54" xfId="0" applyFont="1" applyFill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49" fontId="9" fillId="2" borderId="28" xfId="0" applyNumberFormat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3" xfId="0" applyNumberFormat="1" applyFont="1" applyFill="1" applyBorder="1" applyAlignment="1" applyProtection="1">
      <alignment vertical="center" wrapText="1" shrinkToFit="1"/>
      <protection locked="0"/>
    </xf>
    <xf numFmtId="49" fontId="11" fillId="2" borderId="4" xfId="0" applyNumberFormat="1" applyFont="1" applyFill="1" applyBorder="1" applyAlignment="1" applyProtection="1">
      <alignment vertical="center" wrapText="1" shrinkToFit="1"/>
      <protection locked="0"/>
    </xf>
    <xf numFmtId="49" fontId="11" fillId="2" borderId="19" xfId="0" applyNumberFormat="1" applyFont="1" applyFill="1" applyBorder="1" applyAlignment="1" applyProtection="1">
      <alignment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vertical="center" wrapText="1" shrinkToFit="1"/>
      <protection locked="0"/>
    </xf>
    <xf numFmtId="0" fontId="8" fillId="2" borderId="15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 applyProtection="1">
      <alignment horizontal="center" textRotation="90" wrapText="1" shrinkToFit="1"/>
      <protection locked="0"/>
    </xf>
    <xf numFmtId="0" fontId="23" fillId="2" borderId="1" xfId="0" applyFont="1" applyFill="1" applyBorder="1" applyAlignment="1">
      <alignment horizontal="center" textRotation="90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vertical="center"/>
      <protection locked="0"/>
    </xf>
    <xf numFmtId="0" fontId="13" fillId="2" borderId="50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48" xfId="0" applyFont="1" applyFill="1" applyBorder="1" applyAlignment="1" applyProtection="1">
      <alignment vertical="center"/>
      <protection locked="0"/>
    </xf>
    <xf numFmtId="0" fontId="13" fillId="2" borderId="10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>
      <alignment horizontal="center" vertical="center"/>
    </xf>
    <xf numFmtId="0" fontId="13" fillId="2" borderId="47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9" xfId="0" applyFont="1" applyFill="1" applyBorder="1" applyAlignment="1" applyProtection="1">
      <alignment vertical="center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>
      <alignment horizontal="center" vertical="center"/>
    </xf>
    <xf numFmtId="0" fontId="13" fillId="2" borderId="67" xfId="0" applyFont="1" applyFill="1" applyBorder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1" fontId="14" fillId="2" borderId="74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75" xfId="0" applyNumberFormat="1" applyFont="1" applyFill="1" applyBorder="1" applyAlignment="1">
      <alignment horizontal="center"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2" fontId="14" fillId="2" borderId="74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2" borderId="75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wrapText="1"/>
    </xf>
    <xf numFmtId="0" fontId="25" fillId="2" borderId="70" xfId="0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23" fillId="2" borderId="6" xfId="1" applyFont="1" applyFill="1" applyBorder="1"/>
    <xf numFmtId="0" fontId="26" fillId="2" borderId="6" xfId="1" applyFont="1" applyFill="1" applyBorder="1" applyAlignment="1">
      <alignment wrapText="1"/>
    </xf>
    <xf numFmtId="0" fontId="23" fillId="2" borderId="32" xfId="1" applyFont="1" applyFill="1" applyBorder="1"/>
    <xf numFmtId="0" fontId="9" fillId="2" borderId="3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wrapText="1"/>
    </xf>
    <xf numFmtId="0" fontId="9" fillId="2" borderId="69" xfId="1" applyFont="1" applyFill="1" applyBorder="1" applyAlignment="1">
      <alignment vertical="center"/>
    </xf>
    <xf numFmtId="0" fontId="9" fillId="2" borderId="3" xfId="1" applyFont="1" applyFill="1" applyBorder="1"/>
    <xf numFmtId="0" fontId="9" fillId="2" borderId="3" xfId="1" applyFont="1" applyFill="1" applyBorder="1" applyAlignment="1">
      <alignment wrapText="1"/>
    </xf>
    <xf numFmtId="0" fontId="13" fillId="2" borderId="6" xfId="1" applyFont="1" applyFill="1" applyBorder="1" applyAlignment="1">
      <alignment vertical="center"/>
    </xf>
    <xf numFmtId="0" fontId="13" fillId="2" borderId="6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22" fillId="2" borderId="52" xfId="0" applyFont="1" applyFill="1" applyBorder="1" applyAlignment="1">
      <alignment vertical="center" wrapText="1" shrinkToFit="1"/>
    </xf>
    <xf numFmtId="0" fontId="28" fillId="0" borderId="0" xfId="3"/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18" xfId="0" applyFont="1" applyFill="1" applyBorder="1" applyAlignment="1">
      <alignment horizontal="center" vertical="center"/>
    </xf>
    <xf numFmtId="1" fontId="8" fillId="2" borderId="75" xfId="0" applyNumberFormat="1" applyFont="1" applyFill="1" applyBorder="1" applyAlignment="1">
      <alignment horizontal="center" vertical="center"/>
    </xf>
    <xf numFmtId="2" fontId="8" fillId="2" borderId="75" xfId="0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vertical="center" wrapText="1"/>
    </xf>
    <xf numFmtId="0" fontId="9" fillId="2" borderId="68" xfId="1" applyFont="1" applyFill="1" applyBorder="1" applyAlignment="1">
      <alignment vertical="center"/>
    </xf>
    <xf numFmtId="0" fontId="23" fillId="2" borderId="70" xfId="1" applyFont="1" applyFill="1" applyBorder="1" applyAlignment="1">
      <alignment vertical="center" wrapText="1"/>
    </xf>
    <xf numFmtId="0" fontId="13" fillId="2" borderId="4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right" vertical="center" shrinkToFi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justify" vertical="center" wrapText="1"/>
      <protection locked="0"/>
    </xf>
    <xf numFmtId="0" fontId="13" fillId="0" borderId="55" xfId="0" applyFont="1" applyBorder="1" applyAlignment="1" applyProtection="1">
      <alignment horizontal="justify" vertical="center" wrapText="1"/>
      <protection locked="0"/>
    </xf>
    <xf numFmtId="0" fontId="13" fillId="0" borderId="58" xfId="0" applyFont="1" applyBorder="1" applyAlignment="1" applyProtection="1">
      <alignment horizontal="justify" vertical="center" wrapText="1"/>
      <protection locked="0"/>
    </xf>
    <xf numFmtId="0" fontId="13" fillId="0" borderId="59" xfId="0" applyFont="1" applyBorder="1" applyAlignment="1" applyProtection="1">
      <alignment horizontal="justify" vertical="center" wrapText="1"/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0" fontId="13" fillId="0" borderId="60" xfId="0" applyFont="1" applyBorder="1" applyAlignment="1" applyProtection="1">
      <alignment horizontal="justify" vertical="center" wrapText="1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61" xfId="0" applyFont="1" applyFill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6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66" xfId="0" applyFont="1" applyFill="1" applyBorder="1" applyAlignment="1" applyProtection="1">
      <alignment horizontal="right" vertical="center"/>
      <protection locked="0"/>
    </xf>
    <xf numFmtId="0" fontId="8" fillId="2" borderId="63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8" fillId="2" borderId="62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61" xfId="0" applyFont="1" applyFill="1" applyBorder="1" applyAlignment="1" applyProtection="1">
      <alignment horizontal="center" vertical="center"/>
      <protection locked="0"/>
    </xf>
    <xf numFmtId="0" fontId="8" fillId="2" borderId="62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61" xfId="0" applyFont="1" applyFill="1" applyBorder="1" applyAlignment="1" applyProtection="1">
      <alignment horizontal="left" vertical="center" shrinkToFit="1"/>
      <protection locked="0"/>
    </xf>
    <xf numFmtId="0" fontId="19" fillId="0" borderId="6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9" fillId="2" borderId="61" xfId="0" applyFont="1" applyFill="1" applyBorder="1" applyAlignment="1">
      <alignment vertical="center"/>
    </xf>
    <xf numFmtId="0" fontId="8" fillId="2" borderId="63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0" fontId="8" fillId="2" borderId="66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2" fontId="27" fillId="2" borderId="6" xfId="0" applyNumberFormat="1" applyFont="1" applyFill="1" applyBorder="1" applyAlignment="1">
      <alignment horizontal="center" vertical="center"/>
    </xf>
    <xf numFmtId="2" fontId="27" fillId="2" borderId="6" xfId="0" applyNumberFormat="1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>
      <alignment horizontal="left" vertical="center" wrapText="1"/>
    </xf>
    <xf numFmtId="2" fontId="27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7" fillId="2" borderId="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vertical="center"/>
      <protection locked="0"/>
    </xf>
    <xf numFmtId="0" fontId="24" fillId="2" borderId="47" xfId="0" applyFont="1" applyFill="1" applyBorder="1" applyAlignment="1" applyProtection="1">
      <alignment horizontal="left" vertical="center"/>
      <protection locked="0"/>
    </xf>
    <xf numFmtId="0" fontId="24" fillId="2" borderId="40" xfId="0" applyFont="1" applyFill="1" applyBorder="1" applyAlignment="1" applyProtection="1">
      <alignment horizontal="left" vertical="center"/>
      <protection locked="0"/>
    </xf>
    <xf numFmtId="0" fontId="24" fillId="2" borderId="46" xfId="0" applyFont="1" applyFill="1" applyBorder="1" applyAlignment="1" applyProtection="1">
      <alignment horizontal="left" vertical="center"/>
      <protection locked="0"/>
    </xf>
    <xf numFmtId="0" fontId="24" fillId="2" borderId="48" xfId="0" applyFont="1" applyFill="1" applyBorder="1" applyAlignment="1" applyProtection="1">
      <alignment horizontal="left" vertical="center"/>
      <protection locked="0"/>
    </xf>
    <xf numFmtId="0" fontId="24" fillId="2" borderId="31" xfId="0" applyFont="1" applyFill="1" applyBorder="1" applyAlignment="1" applyProtection="1">
      <alignment horizontal="left" vertical="center"/>
      <protection locked="0"/>
    </xf>
    <xf numFmtId="0" fontId="24" fillId="2" borderId="32" xfId="0" applyFont="1" applyFill="1" applyBorder="1" applyAlignment="1" applyProtection="1">
      <alignment horizontal="left" vertical="center"/>
      <protection locked="0"/>
    </xf>
    <xf numFmtId="0" fontId="24" fillId="2" borderId="71" xfId="0" applyFont="1" applyFill="1" applyBorder="1" applyAlignment="1" applyProtection="1">
      <alignment horizontal="left" vertical="center"/>
      <protection locked="0"/>
    </xf>
    <xf numFmtId="0" fontId="24" fillId="2" borderId="72" xfId="0" applyFont="1" applyFill="1" applyBorder="1" applyAlignment="1" applyProtection="1">
      <alignment horizontal="left" vertical="center"/>
      <protection locked="0"/>
    </xf>
    <xf numFmtId="0" fontId="24" fillId="2" borderId="73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9" fillId="2" borderId="6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 wrapText="1"/>
    </xf>
    <xf numFmtId="0" fontId="19" fillId="2" borderId="6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2" fontId="27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27" fillId="2" borderId="32" xfId="0" applyNumberFormat="1" applyFont="1" applyFill="1" applyBorder="1" applyAlignment="1" applyProtection="1">
      <alignment horizontal="center" vertical="center" wrapText="1"/>
      <protection locked="0"/>
    </xf>
    <xf numFmtId="2" fontId="27" fillId="2" borderId="9" xfId="0" applyNumberFormat="1" applyFont="1" applyFill="1" applyBorder="1" applyAlignment="1">
      <alignment horizontal="center" vertical="center" wrapText="1"/>
    </xf>
    <xf numFmtId="2" fontId="27" fillId="2" borderId="32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left" vertical="center" wrapText="1"/>
      <protection locked="0"/>
    </xf>
    <xf numFmtId="0" fontId="24" fillId="2" borderId="33" xfId="0" applyFont="1" applyFill="1" applyBorder="1" applyAlignment="1" applyProtection="1">
      <alignment horizontal="center" vertical="center"/>
      <protection locked="0"/>
    </xf>
    <xf numFmtId="2" fontId="27" fillId="2" borderId="9" xfId="0" applyNumberFormat="1" applyFont="1" applyFill="1" applyBorder="1" applyAlignment="1">
      <alignment horizontal="center" vertical="center"/>
    </xf>
    <xf numFmtId="2" fontId="27" fillId="2" borderId="32" xfId="0" applyNumberFormat="1" applyFont="1" applyFill="1" applyBorder="1" applyAlignment="1">
      <alignment horizontal="center" vertical="center"/>
    </xf>
    <xf numFmtId="2" fontId="27" fillId="2" borderId="0" xfId="0" applyNumberFormat="1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textRotation="90" wrapText="1"/>
    </xf>
    <xf numFmtId="49" fontId="8" fillId="2" borderId="18" xfId="0" applyNumberFormat="1" applyFont="1" applyFill="1" applyBorder="1" applyAlignment="1">
      <alignment horizontal="center" vertical="center"/>
    </xf>
    <xf numFmtId="2" fontId="8" fillId="2" borderId="74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4">
    <cellStyle name="Hiperłącze" xfId="3" builtinId="8"/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Arkusz2"/>
  <dimension ref="A1:AL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284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31" ht="20.100000000000001" customHeight="1" thickBot="1">
      <c r="A2" s="298" t="s">
        <v>1</v>
      </c>
      <c r="B2" s="299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286" t="s">
        <v>2</v>
      </c>
      <c r="H3" s="287"/>
      <c r="I3" s="287"/>
      <c r="J3" s="287"/>
      <c r="K3" s="287"/>
      <c r="L3" s="287"/>
      <c r="M3" s="287"/>
      <c r="N3" s="288"/>
      <c r="O3" s="292" t="s">
        <v>3</v>
      </c>
      <c r="P3" s="293"/>
      <c r="Q3" s="293"/>
      <c r="R3" s="293"/>
      <c r="S3" s="292" t="s">
        <v>4</v>
      </c>
      <c r="T3" s="293"/>
      <c r="U3" s="293"/>
      <c r="V3" s="293"/>
      <c r="W3" s="292" t="s">
        <v>5</v>
      </c>
      <c r="X3" s="293"/>
      <c r="Y3" s="293"/>
      <c r="Z3" s="293"/>
      <c r="AA3" s="312" t="s">
        <v>6</v>
      </c>
      <c r="AB3" s="313"/>
      <c r="AC3" s="313"/>
      <c r="AD3" s="313"/>
      <c r="AE3" s="314"/>
    </row>
    <row r="4" spans="1:31" ht="16.5" customHeight="1" thickTop="1" thickBot="1">
      <c r="F4" s="4"/>
      <c r="G4" s="289"/>
      <c r="H4" s="290"/>
      <c r="I4" s="290"/>
      <c r="J4" s="290"/>
      <c r="K4" s="290"/>
      <c r="L4" s="290"/>
      <c r="M4" s="290"/>
      <c r="N4" s="291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292" t="s">
        <v>12</v>
      </c>
      <c r="Z4" s="318"/>
      <c r="AA4" s="315"/>
      <c r="AB4" s="316"/>
      <c r="AC4" s="316"/>
      <c r="AD4" s="316"/>
      <c r="AE4" s="317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309" t="s">
        <v>34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1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300" t="s">
        <v>19</v>
      </c>
      <c r="B13" s="301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309" t="s">
        <v>35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1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300" t="s">
        <v>19</v>
      </c>
      <c r="B20" s="301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319" t="s">
        <v>36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1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300" t="s">
        <v>19</v>
      </c>
      <c r="B27" s="301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309" t="s">
        <v>37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1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296" t="s">
        <v>19</v>
      </c>
      <c r="B34" s="297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309" t="s">
        <v>38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1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02" t="s">
        <v>19</v>
      </c>
      <c r="B41" s="297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309" t="s">
        <v>39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1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300" t="s">
        <v>19</v>
      </c>
      <c r="B48" s="301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305" t="s">
        <v>40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7"/>
    </row>
    <row r="50" spans="1:31" ht="17.100000000000001" customHeight="1" thickBot="1">
      <c r="A50" s="305" t="s">
        <v>41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7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08" t="s">
        <v>19</v>
      </c>
      <c r="B56" s="301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309" t="s">
        <v>42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1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08" t="s">
        <v>19</v>
      </c>
      <c r="B63" s="301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319" t="s">
        <v>43</v>
      </c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1"/>
    </row>
    <row r="65" spans="1:31" ht="17.100000000000001" customHeight="1" thickBot="1">
      <c r="A65" s="323" t="s">
        <v>41</v>
      </c>
      <c r="B65" s="324"/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5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08" t="s">
        <v>19</v>
      </c>
      <c r="B71" s="301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309" t="s">
        <v>44</v>
      </c>
      <c r="B72" s="310"/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1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02" t="s">
        <v>19</v>
      </c>
      <c r="B78" s="297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319" t="s">
        <v>45</v>
      </c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1"/>
    </row>
    <row r="80" spans="1:31" ht="17.100000000000001" customHeight="1" thickBot="1">
      <c r="A80" s="323" t="s">
        <v>46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5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305" t="s">
        <v>42</v>
      </c>
      <c r="B87" s="306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26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300" t="s">
        <v>19</v>
      </c>
      <c r="B93" s="301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309" t="s">
        <v>47</v>
      </c>
      <c r="B94" s="310"/>
      <c r="C94" s="310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1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280" t="s">
        <v>49</v>
      </c>
      <c r="B96" s="281"/>
      <c r="C96" s="143"/>
      <c r="D96" s="138">
        <f>D13+D20+D27+D34+D41+D48+D56+D63+D71+D78+D86+D93+D95</f>
        <v>0</v>
      </c>
      <c r="E96" s="303">
        <f>E95+E41+E34+E27+E20+E13+E63+E71+E78+E86+E93</f>
        <v>0</v>
      </c>
      <c r="F96" s="304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272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294" t="s">
        <v>52</v>
      </c>
      <c r="K99" s="294"/>
      <c r="L99" s="294"/>
      <c r="M99" s="294"/>
      <c r="N99" s="295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274" t="s">
        <v>53</v>
      </c>
      <c r="B101" s="275"/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6"/>
    </row>
    <row r="102" spans="1:31" ht="17.100000000000001" customHeight="1">
      <c r="A102" s="277"/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9"/>
    </row>
    <row r="103" spans="1:31" ht="17.100000000000001" customHeight="1">
      <c r="A103" s="282" t="s">
        <v>54</v>
      </c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</row>
    <row r="104" spans="1:31" ht="14.25" customHeight="1">
      <c r="A104" s="283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</row>
    <row r="105" spans="1:31" ht="30.75" customHeight="1">
      <c r="A105" s="282" t="s">
        <v>55</v>
      </c>
      <c r="B105" s="282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73" t="e">
        <f>(AA96/D96)*100</f>
        <v>#DIV/0!</v>
      </c>
      <c r="AB105" s="273"/>
      <c r="AC105" s="273"/>
      <c r="AD105" s="273"/>
      <c r="AE105" s="273"/>
    </row>
    <row r="106" spans="1:31" ht="28.5" customHeight="1">
      <c r="A106" s="282" t="s">
        <v>56</v>
      </c>
      <c r="B106" s="282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73" t="e">
        <f>(AB96/D96)*100</f>
        <v>#DIV/0!</v>
      </c>
      <c r="AB106" s="273"/>
      <c r="AC106" s="273"/>
      <c r="AD106" s="273"/>
      <c r="AE106" s="273"/>
    </row>
    <row r="107" spans="1:31" ht="17.100000000000001" customHeight="1">
      <c r="A107" s="327" t="s">
        <v>57</v>
      </c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  <c r="AA107" s="322" t="e">
        <f>AD96*100/D96</f>
        <v>#DIV/0!</v>
      </c>
      <c r="AB107" s="322"/>
      <c r="AC107" s="322"/>
      <c r="AD107" s="322"/>
      <c r="AE107" s="322"/>
    </row>
    <row r="108" spans="1:31" ht="30.75" customHeight="1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  <c r="AA108" s="322"/>
      <c r="AB108" s="322"/>
      <c r="AC108" s="322"/>
      <c r="AD108" s="322"/>
      <c r="AE108" s="322"/>
    </row>
    <row r="109" spans="1:31" ht="17.100000000000001" customHeight="1">
      <c r="A109" s="327" t="s">
        <v>58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28"/>
      <c r="AA109" s="322" t="e">
        <f>AE96/D96*100</f>
        <v>#DIV/0!</v>
      </c>
      <c r="AB109" s="322"/>
      <c r="AC109" s="322"/>
      <c r="AD109" s="322"/>
      <c r="AE109" s="322"/>
    </row>
    <row r="110" spans="1:31" ht="17.100000000000001" customHeight="1">
      <c r="A110" s="328"/>
      <c r="B110" s="328"/>
      <c r="C110" s="328"/>
      <c r="D110" s="328"/>
      <c r="E110" s="328"/>
      <c r="F110" s="328"/>
      <c r="G110" s="328"/>
      <c r="H110" s="328"/>
      <c r="I110" s="328"/>
      <c r="J110" s="328"/>
      <c r="K110" s="328"/>
      <c r="L110" s="328"/>
      <c r="M110" s="328"/>
      <c r="N110" s="328"/>
      <c r="O110" s="328"/>
      <c r="P110" s="328"/>
      <c r="Q110" s="328"/>
      <c r="R110" s="328"/>
      <c r="S110" s="328"/>
      <c r="T110" s="328"/>
      <c r="U110" s="328"/>
      <c r="V110" s="328"/>
      <c r="W110" s="328"/>
      <c r="X110" s="328"/>
      <c r="Y110" s="328"/>
      <c r="Z110" s="328"/>
      <c r="AA110" s="322"/>
      <c r="AB110" s="322"/>
      <c r="AC110" s="322"/>
      <c r="AD110" s="322"/>
      <c r="AE110" s="322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57"/>
  <sheetViews>
    <sheetView view="pageBreakPreview" topLeftCell="A88" zoomScaleNormal="100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284" t="s">
        <v>59</v>
      </c>
      <c r="B1" s="285"/>
      <c r="C1" s="285"/>
      <c r="D1" s="285"/>
      <c r="E1" s="285"/>
      <c r="F1" s="285"/>
      <c r="G1" s="285"/>
    </row>
    <row r="2" spans="1:29" ht="20.100000000000001" customHeight="1" thickBot="1">
      <c r="A2" s="298" t="s">
        <v>1</v>
      </c>
      <c r="B2" s="299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312" t="s">
        <v>6</v>
      </c>
      <c r="F3" s="313"/>
      <c r="G3" s="313"/>
      <c r="H3" s="313"/>
      <c r="I3" s="3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315"/>
      <c r="F4" s="316"/>
      <c r="G4" s="316"/>
      <c r="H4" s="316"/>
      <c r="I4" s="3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309" t="s">
        <v>34</v>
      </c>
      <c r="B7" s="310"/>
      <c r="C7" s="310"/>
      <c r="D7" s="310"/>
      <c r="E7" s="310"/>
      <c r="F7" s="310"/>
      <c r="G7" s="310"/>
      <c r="H7" s="310"/>
      <c r="I7" s="311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300" t="s">
        <v>19</v>
      </c>
      <c r="B13" s="301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309" t="s">
        <v>35</v>
      </c>
      <c r="B14" s="310"/>
      <c r="C14" s="310"/>
      <c r="D14" s="310"/>
      <c r="E14" s="310"/>
      <c r="F14" s="310"/>
      <c r="G14" s="310"/>
      <c r="H14" s="310"/>
      <c r="I14" s="311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300" t="s">
        <v>19</v>
      </c>
      <c r="B20" s="301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309" t="s">
        <v>36</v>
      </c>
      <c r="B21" s="310"/>
      <c r="C21" s="310"/>
      <c r="D21" s="310"/>
      <c r="E21" s="310"/>
      <c r="F21" s="310"/>
      <c r="G21" s="310"/>
      <c r="H21" s="310"/>
      <c r="I21" s="311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300" t="s">
        <v>19</v>
      </c>
      <c r="B27" s="301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309" t="s">
        <v>37</v>
      </c>
      <c r="B28" s="310"/>
      <c r="C28" s="310"/>
      <c r="D28" s="310"/>
      <c r="E28" s="310"/>
      <c r="F28" s="310"/>
      <c r="G28" s="310"/>
      <c r="H28" s="310"/>
      <c r="I28" s="311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296" t="s">
        <v>19</v>
      </c>
      <c r="B34" s="297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309" t="s">
        <v>38</v>
      </c>
      <c r="B35" s="310"/>
      <c r="C35" s="310"/>
      <c r="D35" s="310"/>
      <c r="E35" s="310"/>
      <c r="F35" s="310"/>
      <c r="G35" s="310"/>
      <c r="H35" s="310"/>
      <c r="I35" s="311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02" t="s">
        <v>19</v>
      </c>
      <c r="B41" s="297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309" t="s">
        <v>39</v>
      </c>
      <c r="B42" s="310"/>
      <c r="C42" s="310"/>
      <c r="D42" s="310"/>
      <c r="E42" s="310"/>
      <c r="F42" s="310"/>
      <c r="G42" s="310"/>
      <c r="H42" s="310"/>
      <c r="I42" s="311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300" t="s">
        <v>19</v>
      </c>
      <c r="B48" s="301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319" t="s">
        <v>40</v>
      </c>
      <c r="B49" s="320"/>
      <c r="C49" s="320"/>
      <c r="D49" s="320"/>
      <c r="E49" s="320"/>
      <c r="F49" s="320"/>
      <c r="G49" s="320"/>
      <c r="H49" s="320"/>
      <c r="I49" s="321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323" t="s">
        <v>41</v>
      </c>
      <c r="B50" s="324"/>
      <c r="C50" s="324"/>
      <c r="D50" s="324"/>
      <c r="E50" s="324"/>
      <c r="F50" s="324"/>
      <c r="G50" s="324"/>
      <c r="H50" s="324"/>
      <c r="I50" s="325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08" t="s">
        <v>19</v>
      </c>
      <c r="B56" s="301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309" t="s">
        <v>42</v>
      </c>
      <c r="B57" s="310"/>
      <c r="C57" s="310"/>
      <c r="D57" s="310"/>
      <c r="E57" s="310"/>
      <c r="F57" s="310"/>
      <c r="G57" s="310"/>
      <c r="H57" s="310"/>
      <c r="I57" s="311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08" t="s">
        <v>19</v>
      </c>
      <c r="B63" s="301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319" t="s">
        <v>43</v>
      </c>
      <c r="B64" s="320"/>
      <c r="C64" s="320"/>
      <c r="D64" s="320"/>
      <c r="E64" s="320"/>
      <c r="F64" s="320"/>
      <c r="G64" s="320"/>
      <c r="H64" s="320"/>
      <c r="I64" s="321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323" t="s">
        <v>41</v>
      </c>
      <c r="B65" s="324"/>
      <c r="C65" s="324"/>
      <c r="D65" s="324"/>
      <c r="E65" s="324"/>
      <c r="F65" s="324"/>
      <c r="G65" s="324"/>
      <c r="H65" s="324"/>
      <c r="I65" s="325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08" t="s">
        <v>19</v>
      </c>
      <c r="B71" s="301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309" t="s">
        <v>44</v>
      </c>
      <c r="B72" s="310"/>
      <c r="C72" s="310"/>
      <c r="D72" s="310"/>
      <c r="E72" s="310"/>
      <c r="F72" s="310"/>
      <c r="G72" s="310"/>
      <c r="H72" s="310"/>
      <c r="I72" s="311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02" t="s">
        <v>19</v>
      </c>
      <c r="B78" s="297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319" t="s">
        <v>45</v>
      </c>
      <c r="B79" s="320"/>
      <c r="C79" s="320"/>
      <c r="D79" s="320"/>
      <c r="E79" s="320"/>
      <c r="F79" s="320"/>
      <c r="G79" s="320"/>
      <c r="H79" s="320"/>
      <c r="I79" s="321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323" t="s">
        <v>46</v>
      </c>
      <c r="B80" s="324"/>
      <c r="C80" s="324"/>
      <c r="D80" s="324"/>
      <c r="E80" s="324"/>
      <c r="F80" s="324"/>
      <c r="G80" s="324"/>
      <c r="H80" s="324"/>
      <c r="I80" s="325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309" t="s">
        <v>42</v>
      </c>
      <c r="B87" s="310"/>
      <c r="C87" s="310"/>
      <c r="D87" s="310"/>
      <c r="E87" s="310"/>
      <c r="F87" s="310"/>
      <c r="G87" s="310"/>
      <c r="H87" s="310"/>
      <c r="I87" s="311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300" t="s">
        <v>19</v>
      </c>
      <c r="B93" s="301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309" t="s">
        <v>47</v>
      </c>
      <c r="B94" s="310"/>
      <c r="C94" s="310"/>
      <c r="D94" s="310"/>
      <c r="E94" s="310"/>
      <c r="F94" s="310"/>
      <c r="G94" s="310"/>
      <c r="H94" s="310"/>
      <c r="I94" s="311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280" t="s">
        <v>49</v>
      </c>
      <c r="B96" s="281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272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29" t="s">
        <v>53</v>
      </c>
      <c r="B98" s="329"/>
      <c r="C98" s="329"/>
      <c r="D98" s="329"/>
      <c r="E98" s="329"/>
      <c r="F98" s="329"/>
      <c r="G98" s="329"/>
      <c r="H98" s="273">
        <f>G96</f>
        <v>0</v>
      </c>
      <c r="I98" s="273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30" t="s">
        <v>54</v>
      </c>
      <c r="B99" s="330"/>
      <c r="C99" s="330"/>
      <c r="D99" s="330"/>
      <c r="E99" s="330"/>
      <c r="F99" s="330"/>
      <c r="G99" s="330"/>
      <c r="H99" s="273"/>
      <c r="I99" s="273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30" t="s">
        <v>55</v>
      </c>
      <c r="B100" s="330"/>
      <c r="C100" s="330"/>
      <c r="D100" s="330"/>
      <c r="E100" s="330"/>
      <c r="F100" s="330"/>
      <c r="G100" s="330"/>
      <c r="H100" s="273" t="e">
        <f>(E96/D96)*100</f>
        <v>#DIV/0!</v>
      </c>
      <c r="I100" s="273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30" t="s">
        <v>61</v>
      </c>
      <c r="B101" s="330"/>
      <c r="C101" s="330"/>
      <c r="D101" s="330"/>
      <c r="E101" s="330"/>
      <c r="F101" s="330"/>
      <c r="G101" s="330"/>
      <c r="H101" s="273" t="e">
        <f>(F96/D96)*100</f>
        <v>#DIV/0!</v>
      </c>
      <c r="I101" s="273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29" t="s">
        <v>57</v>
      </c>
      <c r="B102" s="329"/>
      <c r="C102" s="329"/>
      <c r="D102" s="329"/>
      <c r="E102" s="329"/>
      <c r="F102" s="329"/>
      <c r="G102" s="329"/>
      <c r="H102" s="322" t="e">
        <f>H96*100/D96</f>
        <v>#DIV/0!</v>
      </c>
      <c r="I102" s="322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29" t="s">
        <v>58</v>
      </c>
      <c r="B103" s="329"/>
      <c r="C103" s="329"/>
      <c r="D103" s="329"/>
      <c r="E103" s="329"/>
      <c r="F103" s="329"/>
      <c r="G103" s="329"/>
      <c r="H103" s="322" t="e">
        <f>I96/D96*100</f>
        <v>#DIV/0!</v>
      </c>
      <c r="I103" s="322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56:B56"/>
    <mergeCell ref="A63:B63"/>
    <mergeCell ref="A71:B71"/>
    <mergeCell ref="A78:B78"/>
    <mergeCell ref="A93:B93"/>
    <mergeCell ref="A102:G102"/>
    <mergeCell ref="A103:G103"/>
    <mergeCell ref="H99:I99"/>
    <mergeCell ref="H100:I100"/>
    <mergeCell ref="H101:I101"/>
    <mergeCell ref="H102:I102"/>
    <mergeCell ref="H103:I103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M244"/>
  <sheetViews>
    <sheetView tabSelected="1" zoomScale="80" zoomScaleNormal="80" zoomScaleSheetLayoutView="80" workbookViewId="0">
      <selection activeCell="C120" sqref="C120"/>
    </sheetView>
  </sheetViews>
  <sheetFormatPr defaultColWidth="9.140625" defaultRowHeight="15"/>
  <cols>
    <col min="1" max="1" width="6.7109375" style="1" customWidth="1"/>
    <col min="2" max="2" width="47.42578125" style="2" customWidth="1"/>
    <col min="3" max="3" width="14.28515625" style="3" customWidth="1"/>
    <col min="4" max="4" width="8.28515625" style="2" customWidth="1"/>
    <col min="5" max="5" width="7.5703125" style="2" customWidth="1"/>
    <col min="6" max="16384" width="9.140625" style="2"/>
  </cols>
  <sheetData>
    <row r="1" spans="1:10" ht="16.149999999999999" customHeight="1"/>
    <row r="2" spans="1:10" ht="15" customHeight="1">
      <c r="A2" s="361" t="s">
        <v>281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ht="15" customHeight="1">
      <c r="A3" s="362" t="s">
        <v>62</v>
      </c>
      <c r="B3" s="362"/>
      <c r="C3" s="362"/>
      <c r="D3" s="362"/>
      <c r="I3" s="255"/>
    </row>
    <row r="4" spans="1:10" ht="15" customHeight="1">
      <c r="A4" s="362" t="s">
        <v>63</v>
      </c>
      <c r="B4" s="362"/>
      <c r="C4" s="362"/>
      <c r="D4" s="362"/>
    </row>
    <row r="5" spans="1:10" ht="15" customHeight="1">
      <c r="A5" s="362" t="s">
        <v>64</v>
      </c>
      <c r="B5" s="362"/>
      <c r="C5" s="362"/>
      <c r="D5" s="362"/>
    </row>
    <row r="6" spans="1:10" ht="15" customHeight="1">
      <c r="A6" s="352" t="s">
        <v>139</v>
      </c>
      <c r="B6" s="352"/>
      <c r="C6" s="352"/>
      <c r="D6" s="352"/>
    </row>
    <row r="7" spans="1:10" ht="15" customHeight="1">
      <c r="A7" s="362" t="s">
        <v>257</v>
      </c>
      <c r="B7" s="362"/>
      <c r="C7" s="362"/>
      <c r="D7" s="362"/>
    </row>
    <row r="8" spans="1:10" ht="15" customHeight="1">
      <c r="A8" s="362" t="s">
        <v>339</v>
      </c>
      <c r="B8" s="362"/>
      <c r="C8" s="362"/>
      <c r="D8" s="362"/>
    </row>
    <row r="9" spans="1:10" ht="15" customHeight="1" thickBot="1">
      <c r="A9" s="352" t="s">
        <v>290</v>
      </c>
      <c r="B9" s="352"/>
      <c r="C9" s="352"/>
      <c r="D9" s="352"/>
    </row>
    <row r="10" spans="1:10" ht="12.95" customHeight="1" thickTop="1">
      <c r="D10" s="354"/>
      <c r="E10" s="149"/>
      <c r="F10" s="355" t="s">
        <v>6</v>
      </c>
      <c r="G10" s="356"/>
      <c r="H10" s="356"/>
      <c r="I10" s="356"/>
      <c r="J10" s="357"/>
    </row>
    <row r="11" spans="1:10" ht="13.5" customHeight="1" thickBot="1">
      <c r="A11" s="176"/>
      <c r="B11" s="172"/>
      <c r="C11" s="173"/>
      <c r="D11" s="290"/>
      <c r="E11" s="149"/>
      <c r="F11" s="358"/>
      <c r="G11" s="359"/>
      <c r="H11" s="359"/>
      <c r="I11" s="359"/>
      <c r="J11" s="360"/>
    </row>
    <row r="12" spans="1:10" s="76" customFormat="1" ht="138" customHeight="1" thickTop="1" thickBot="1">
      <c r="A12" s="168" t="s">
        <v>13</v>
      </c>
      <c r="B12" s="174" t="s">
        <v>14</v>
      </c>
      <c r="C12" s="175" t="s">
        <v>15</v>
      </c>
      <c r="D12" s="97" t="s">
        <v>2</v>
      </c>
      <c r="E12" s="192" t="s">
        <v>16</v>
      </c>
      <c r="F12" s="193" t="s">
        <v>29</v>
      </c>
      <c r="G12" s="193" t="s">
        <v>60</v>
      </c>
      <c r="H12" s="193" t="s">
        <v>31</v>
      </c>
      <c r="I12" s="193" t="s">
        <v>32</v>
      </c>
      <c r="J12" s="193" t="s">
        <v>33</v>
      </c>
    </row>
    <row r="13" spans="1:10" s="72" customFormat="1" ht="15" customHeight="1" thickTop="1" thickBot="1">
      <c r="A13" s="73">
        <v>1</v>
      </c>
      <c r="B13" s="73">
        <v>2</v>
      </c>
      <c r="C13" s="73">
        <v>3</v>
      </c>
      <c r="D13" s="73">
        <v>7</v>
      </c>
      <c r="E13" s="194">
        <v>4</v>
      </c>
      <c r="F13" s="195">
        <v>5</v>
      </c>
      <c r="G13" s="195">
        <v>6</v>
      </c>
      <c r="H13" s="195">
        <v>7</v>
      </c>
      <c r="I13" s="195">
        <v>8</v>
      </c>
      <c r="J13" s="195">
        <v>9</v>
      </c>
    </row>
    <row r="14" spans="1:10" s="77" customFormat="1" ht="15" customHeight="1" thickTop="1" thickBot="1">
      <c r="A14" s="353" t="s">
        <v>66</v>
      </c>
      <c r="B14" s="301"/>
      <c r="C14" s="301"/>
      <c r="D14" s="301"/>
    </row>
    <row r="15" spans="1:10" ht="35.1" customHeight="1" thickTop="1">
      <c r="A15" s="10">
        <v>1</v>
      </c>
      <c r="B15" s="160" t="s">
        <v>182</v>
      </c>
      <c r="C15" s="238" t="s">
        <v>201</v>
      </c>
      <c r="D15" s="178">
        <v>30</v>
      </c>
      <c r="E15" s="196">
        <v>2</v>
      </c>
      <c r="F15" s="197"/>
      <c r="G15" s="196">
        <v>1.28</v>
      </c>
      <c r="H15" s="199"/>
      <c r="I15" s="199"/>
      <c r="J15" s="199"/>
    </row>
    <row r="16" spans="1:10" ht="35.1" customHeight="1">
      <c r="A16" s="11">
        <v>2</v>
      </c>
      <c r="B16" s="161" t="s">
        <v>183</v>
      </c>
      <c r="C16" s="239" t="s">
        <v>202</v>
      </c>
      <c r="D16" s="179">
        <v>30</v>
      </c>
      <c r="E16" s="200">
        <v>2</v>
      </c>
      <c r="F16" s="201"/>
      <c r="G16" s="200">
        <v>1.28</v>
      </c>
      <c r="H16" s="203"/>
      <c r="I16" s="203"/>
      <c r="J16" s="203"/>
    </row>
    <row r="17" spans="1:10" ht="35.1" customHeight="1">
      <c r="A17" s="11">
        <v>3</v>
      </c>
      <c r="B17" s="162" t="s">
        <v>184</v>
      </c>
      <c r="C17" s="240" t="s">
        <v>258</v>
      </c>
      <c r="D17" s="179">
        <v>30</v>
      </c>
      <c r="E17" s="200">
        <v>2</v>
      </c>
      <c r="F17" s="201"/>
      <c r="G17" s="200">
        <v>1.28</v>
      </c>
      <c r="H17" s="203"/>
      <c r="I17" s="203"/>
      <c r="J17" s="203"/>
    </row>
    <row r="18" spans="1:10" ht="35.1" customHeight="1">
      <c r="A18" s="11">
        <v>4</v>
      </c>
      <c r="B18" s="161" t="s">
        <v>185</v>
      </c>
      <c r="C18" s="239" t="s">
        <v>259</v>
      </c>
      <c r="D18" s="179">
        <v>30</v>
      </c>
      <c r="E18" s="200">
        <v>2</v>
      </c>
      <c r="F18" s="201"/>
      <c r="G18" s="200">
        <v>1.44</v>
      </c>
      <c r="H18" s="203"/>
      <c r="I18" s="203"/>
      <c r="J18" s="203"/>
    </row>
    <row r="19" spans="1:10" ht="15" customHeight="1">
      <c r="A19" s="11">
        <v>5</v>
      </c>
      <c r="B19" s="162" t="s">
        <v>67</v>
      </c>
      <c r="C19" s="241" t="s">
        <v>140</v>
      </c>
      <c r="D19" s="179">
        <v>4</v>
      </c>
      <c r="E19" s="200">
        <v>1</v>
      </c>
      <c r="F19" s="204"/>
      <c r="G19" s="200">
        <v>0.24</v>
      </c>
      <c r="H19" s="203"/>
      <c r="I19" s="203"/>
      <c r="J19" s="203"/>
    </row>
    <row r="20" spans="1:10" ht="24" customHeight="1">
      <c r="A20" s="11">
        <v>6</v>
      </c>
      <c r="B20" s="161" t="s">
        <v>203</v>
      </c>
      <c r="C20" s="242" t="s">
        <v>217</v>
      </c>
      <c r="D20" s="179">
        <v>30</v>
      </c>
      <c r="E20" s="205">
        <v>2</v>
      </c>
      <c r="F20" s="204"/>
      <c r="G20" s="205">
        <v>1.28</v>
      </c>
      <c r="H20" s="206"/>
      <c r="I20" s="206"/>
      <c r="J20" s="206"/>
    </row>
    <row r="21" spans="1:10" ht="15" customHeight="1">
      <c r="A21" s="11">
        <v>7</v>
      </c>
      <c r="B21" s="162" t="s">
        <v>261</v>
      </c>
      <c r="C21" s="268" t="s">
        <v>263</v>
      </c>
      <c r="D21" s="179">
        <v>30</v>
      </c>
      <c r="E21" s="207">
        <v>0</v>
      </c>
      <c r="F21" s="208"/>
      <c r="G21" s="207"/>
      <c r="H21" s="209"/>
      <c r="I21" s="209"/>
      <c r="J21" s="209"/>
    </row>
    <row r="22" spans="1:10" ht="15" customHeight="1">
      <c r="A22" s="11">
        <v>8</v>
      </c>
      <c r="B22" s="162" t="s">
        <v>262</v>
      </c>
      <c r="C22" s="268" t="s">
        <v>264</v>
      </c>
      <c r="D22" s="179">
        <v>30</v>
      </c>
      <c r="E22" s="207">
        <v>0</v>
      </c>
      <c r="F22" s="208"/>
      <c r="G22" s="207"/>
      <c r="H22" s="209"/>
      <c r="I22" s="209"/>
      <c r="J22" s="209"/>
    </row>
    <row r="23" spans="1:10" ht="15" customHeight="1">
      <c r="A23" s="11">
        <v>9</v>
      </c>
      <c r="B23" s="162" t="s">
        <v>69</v>
      </c>
      <c r="C23" s="243" t="s">
        <v>141</v>
      </c>
      <c r="D23" s="179">
        <v>15</v>
      </c>
      <c r="E23" s="207">
        <v>1</v>
      </c>
      <c r="F23" s="204"/>
      <c r="G23" s="205">
        <v>0.68</v>
      </c>
      <c r="H23" s="206"/>
      <c r="I23" s="205">
        <v>1</v>
      </c>
      <c r="J23" s="206"/>
    </row>
    <row r="24" spans="1:10" ht="15" customHeight="1" thickBot="1">
      <c r="A24" s="11">
        <v>10</v>
      </c>
      <c r="B24" s="162" t="s">
        <v>71</v>
      </c>
      <c r="C24" s="243" t="s">
        <v>260</v>
      </c>
      <c r="D24" s="179">
        <v>15</v>
      </c>
      <c r="E24" s="207">
        <v>1</v>
      </c>
      <c r="F24" s="204"/>
      <c r="G24" s="205">
        <v>0.68</v>
      </c>
      <c r="H24" s="206"/>
      <c r="I24" s="206"/>
      <c r="J24" s="206"/>
    </row>
    <row r="25" spans="1:10" s="77" customFormat="1" ht="15" customHeight="1" thickTop="1" thickBot="1">
      <c r="A25" s="300" t="s">
        <v>19</v>
      </c>
      <c r="B25" s="337"/>
      <c r="C25" s="337"/>
      <c r="D25" s="177">
        <v>244</v>
      </c>
      <c r="E25" s="210">
        <v>13</v>
      </c>
      <c r="F25" s="211">
        <v>0</v>
      </c>
      <c r="G25" s="211">
        <v>8.16</v>
      </c>
      <c r="H25" s="211">
        <v>0</v>
      </c>
      <c r="I25" s="211">
        <v>1</v>
      </c>
      <c r="J25" s="211">
        <v>0</v>
      </c>
    </row>
    <row r="26" spans="1:10" s="77" customFormat="1" ht="15" customHeight="1" thickTop="1" thickBot="1">
      <c r="A26" s="309" t="s">
        <v>72</v>
      </c>
      <c r="B26" s="310"/>
      <c r="C26" s="310"/>
      <c r="D26" s="310"/>
    </row>
    <row r="27" spans="1:10" ht="15" customHeight="1" thickTop="1">
      <c r="A27" s="14" t="s">
        <v>307</v>
      </c>
      <c r="B27" s="161" t="s">
        <v>173</v>
      </c>
      <c r="C27" s="163" t="s">
        <v>142</v>
      </c>
      <c r="D27" s="180">
        <v>30</v>
      </c>
      <c r="E27" s="196">
        <v>2</v>
      </c>
      <c r="F27" s="212">
        <v>2</v>
      </c>
      <c r="G27" s="212">
        <v>1.28</v>
      </c>
      <c r="H27" s="199"/>
      <c r="I27" s="196">
        <f>E27</f>
        <v>2</v>
      </c>
      <c r="J27" s="199"/>
    </row>
    <row r="28" spans="1:10" ht="15" customHeight="1" thickBot="1">
      <c r="A28" s="14" t="s">
        <v>308</v>
      </c>
      <c r="B28" s="161" t="s">
        <v>76</v>
      </c>
      <c r="C28" s="163" t="s">
        <v>143</v>
      </c>
      <c r="D28" s="180"/>
      <c r="E28" s="213"/>
      <c r="F28" s="214"/>
      <c r="G28" s="215"/>
      <c r="H28" s="209"/>
      <c r="I28" s="209"/>
      <c r="J28" s="209"/>
    </row>
    <row r="29" spans="1:10" s="77" customFormat="1" ht="15" customHeight="1" thickTop="1" thickBot="1">
      <c r="A29" s="338" t="s">
        <v>19</v>
      </c>
      <c r="B29" s="339"/>
      <c r="C29" s="339"/>
      <c r="D29" s="177">
        <v>30</v>
      </c>
      <c r="E29" s="216">
        <v>2</v>
      </c>
      <c r="F29" s="210">
        <v>2</v>
      </c>
      <c r="G29" s="211">
        <v>1.28</v>
      </c>
      <c r="H29" s="211">
        <v>0</v>
      </c>
      <c r="I29" s="211">
        <v>2</v>
      </c>
      <c r="J29" s="211">
        <v>0</v>
      </c>
    </row>
    <row r="30" spans="1:10" s="77" customFormat="1" ht="15" customHeight="1" thickTop="1" thickBot="1">
      <c r="A30" s="309" t="s">
        <v>270</v>
      </c>
      <c r="B30" s="310"/>
      <c r="C30" s="310"/>
      <c r="D30" s="310"/>
    </row>
    <row r="31" spans="1:10" s="77" customFormat="1" ht="15" customHeight="1" thickTop="1">
      <c r="A31" s="14" t="s">
        <v>309</v>
      </c>
      <c r="B31" s="161" t="s">
        <v>273</v>
      </c>
      <c r="C31" s="163" t="s">
        <v>279</v>
      </c>
      <c r="D31" s="180">
        <v>30</v>
      </c>
      <c r="E31" s="11">
        <v>3</v>
      </c>
      <c r="F31" s="180"/>
      <c r="G31" s="17">
        <v>1.28</v>
      </c>
      <c r="H31" s="18">
        <v>3</v>
      </c>
      <c r="I31" s="18"/>
      <c r="J31" s="18"/>
    </row>
    <row r="32" spans="1:10" s="77" customFormat="1" ht="15" customHeight="1" thickBot="1">
      <c r="A32" s="14" t="s">
        <v>310</v>
      </c>
      <c r="B32" s="161" t="s">
        <v>274</v>
      </c>
      <c r="C32" s="163" t="s">
        <v>280</v>
      </c>
      <c r="D32" s="180">
        <v>30</v>
      </c>
      <c r="E32" s="11">
        <v>3</v>
      </c>
      <c r="F32" s="180"/>
      <c r="G32" s="17">
        <v>1.28</v>
      </c>
      <c r="H32" s="18">
        <v>3</v>
      </c>
      <c r="I32" s="19"/>
      <c r="J32" s="18"/>
    </row>
    <row r="33" spans="1:10" s="77" customFormat="1" ht="15" customHeight="1" thickTop="1" thickBot="1">
      <c r="A33" s="338" t="s">
        <v>19</v>
      </c>
      <c r="B33" s="339"/>
      <c r="C33" s="339"/>
      <c r="D33" s="177">
        <v>60</v>
      </c>
      <c r="E33" s="211">
        <v>6</v>
      </c>
      <c r="F33" s="211">
        <v>0</v>
      </c>
      <c r="G33" s="211">
        <v>2.56</v>
      </c>
      <c r="H33" s="211">
        <v>6</v>
      </c>
      <c r="I33" s="211">
        <v>0</v>
      </c>
      <c r="J33" s="211">
        <v>0</v>
      </c>
    </row>
    <row r="34" spans="1:10" ht="15" customHeight="1" thickTop="1" thickBot="1">
      <c r="A34" s="323" t="s">
        <v>78</v>
      </c>
      <c r="B34" s="310"/>
      <c r="C34" s="310"/>
      <c r="D34" s="310"/>
    </row>
    <row r="35" spans="1:10" ht="30.6" customHeight="1" thickTop="1">
      <c r="A35" s="10">
        <v>13</v>
      </c>
      <c r="B35" s="244" t="s">
        <v>205</v>
      </c>
      <c r="C35" s="186" t="s">
        <v>218</v>
      </c>
      <c r="D35" s="181">
        <v>30</v>
      </c>
      <c r="E35" s="196">
        <v>3</v>
      </c>
      <c r="F35" s="218"/>
      <c r="G35" s="196">
        <v>1.44</v>
      </c>
      <c r="H35" s="199"/>
      <c r="I35" s="219">
        <f>E35</f>
        <v>3</v>
      </c>
      <c r="J35" s="199"/>
    </row>
    <row r="36" spans="1:10" ht="15" customHeight="1">
      <c r="A36" s="39">
        <v>14</v>
      </c>
      <c r="B36" s="245" t="s">
        <v>79</v>
      </c>
      <c r="C36" s="165" t="s">
        <v>144</v>
      </c>
      <c r="D36" s="182">
        <v>30</v>
      </c>
      <c r="E36" s="200">
        <v>2</v>
      </c>
      <c r="F36" s="204"/>
      <c r="G36" s="200">
        <v>1.36</v>
      </c>
      <c r="H36" s="203"/>
      <c r="I36" s="220"/>
      <c r="J36" s="203"/>
    </row>
    <row r="37" spans="1:10" ht="15" customHeight="1">
      <c r="A37" s="39">
        <v>15</v>
      </c>
      <c r="B37" s="266" t="s">
        <v>83</v>
      </c>
      <c r="C37" s="163" t="s">
        <v>146</v>
      </c>
      <c r="D37" s="180">
        <v>60</v>
      </c>
      <c r="E37" s="205">
        <v>6</v>
      </c>
      <c r="F37" s="208"/>
      <c r="G37" s="205">
        <v>2.72</v>
      </c>
      <c r="H37" s="206"/>
      <c r="I37" s="220">
        <f>E37</f>
        <v>6</v>
      </c>
      <c r="J37" s="206"/>
    </row>
    <row r="38" spans="1:10" ht="24" customHeight="1">
      <c r="A38" s="39">
        <v>16</v>
      </c>
      <c r="B38" s="245" t="s">
        <v>210</v>
      </c>
      <c r="C38" s="187" t="s">
        <v>219</v>
      </c>
      <c r="D38" s="180">
        <v>60</v>
      </c>
      <c r="E38" s="200">
        <v>6</v>
      </c>
      <c r="F38" s="204"/>
      <c r="G38" s="200">
        <v>2.72</v>
      </c>
      <c r="H38" s="203"/>
      <c r="I38" s="220">
        <f>E38</f>
        <v>6</v>
      </c>
      <c r="J38" s="203"/>
    </row>
    <row r="39" spans="1:10" ht="15" customHeight="1">
      <c r="A39" s="39">
        <v>17</v>
      </c>
      <c r="B39" s="245" t="s">
        <v>81</v>
      </c>
      <c r="C39" s="163" t="s">
        <v>145</v>
      </c>
      <c r="D39" s="180">
        <v>60</v>
      </c>
      <c r="E39" s="200">
        <v>6</v>
      </c>
      <c r="F39" s="204"/>
      <c r="G39" s="200">
        <v>2.72</v>
      </c>
      <c r="H39" s="203"/>
      <c r="I39" s="220">
        <f>E39</f>
        <v>6</v>
      </c>
      <c r="J39" s="203"/>
    </row>
    <row r="40" spans="1:10" ht="24" customHeight="1">
      <c r="A40" s="39">
        <v>18</v>
      </c>
      <c r="B40" s="245" t="s">
        <v>187</v>
      </c>
      <c r="C40" s="187" t="s">
        <v>318</v>
      </c>
      <c r="D40" s="179">
        <v>30</v>
      </c>
      <c r="E40" s="205">
        <v>2</v>
      </c>
      <c r="F40" s="208"/>
      <c r="G40" s="205">
        <v>1.28</v>
      </c>
      <c r="H40" s="206"/>
      <c r="I40" s="221"/>
      <c r="J40" s="206"/>
    </row>
    <row r="41" spans="1:10" ht="24" customHeight="1">
      <c r="A41" s="39">
        <v>19</v>
      </c>
      <c r="B41" s="245" t="s">
        <v>204</v>
      </c>
      <c r="C41" s="187" t="s">
        <v>315</v>
      </c>
      <c r="D41" s="180">
        <v>30</v>
      </c>
      <c r="E41" s="200">
        <v>3</v>
      </c>
      <c r="F41" s="204"/>
      <c r="G41" s="200">
        <v>1.44</v>
      </c>
      <c r="H41" s="203"/>
      <c r="I41" s="220">
        <f t="shared" ref="I41:I45" si="0">E41</f>
        <v>3</v>
      </c>
      <c r="J41" s="203"/>
    </row>
    <row r="42" spans="1:10" ht="24" customHeight="1">
      <c r="A42" s="39">
        <v>20</v>
      </c>
      <c r="B42" s="253" t="s">
        <v>209</v>
      </c>
      <c r="C42" s="188" t="s">
        <v>222</v>
      </c>
      <c r="D42" s="169">
        <v>60</v>
      </c>
      <c r="E42" s="200">
        <v>6</v>
      </c>
      <c r="F42" s="204"/>
      <c r="G42" s="200">
        <v>2.72</v>
      </c>
      <c r="H42" s="203"/>
      <c r="I42" s="220">
        <f>E42</f>
        <v>6</v>
      </c>
      <c r="J42" s="203"/>
    </row>
    <row r="43" spans="1:10" ht="24" customHeight="1">
      <c r="A43" s="39">
        <v>21</v>
      </c>
      <c r="B43" s="245" t="s">
        <v>211</v>
      </c>
      <c r="C43" s="187" t="s">
        <v>220</v>
      </c>
      <c r="D43" s="180">
        <v>60</v>
      </c>
      <c r="E43" s="200">
        <v>6</v>
      </c>
      <c r="F43" s="204"/>
      <c r="G43" s="200">
        <v>2.72</v>
      </c>
      <c r="H43" s="203"/>
      <c r="I43" s="220">
        <f t="shared" si="0"/>
        <v>6</v>
      </c>
      <c r="J43" s="203"/>
    </row>
    <row r="44" spans="1:10" ht="24" customHeight="1">
      <c r="A44" s="39">
        <v>22</v>
      </c>
      <c r="B44" s="245" t="s">
        <v>207</v>
      </c>
      <c r="C44" s="187" t="s">
        <v>223</v>
      </c>
      <c r="D44" s="180">
        <v>45</v>
      </c>
      <c r="E44" s="269">
        <v>5</v>
      </c>
      <c r="F44" s="208"/>
      <c r="G44" s="205">
        <v>2.04</v>
      </c>
      <c r="H44" s="206"/>
      <c r="I44" s="221">
        <f>E44</f>
        <v>5</v>
      </c>
      <c r="J44" s="206"/>
    </row>
    <row r="45" spans="1:10" ht="27" customHeight="1">
      <c r="A45" s="39">
        <v>23</v>
      </c>
      <c r="B45" s="245" t="s">
        <v>206</v>
      </c>
      <c r="C45" s="187" t="s">
        <v>221</v>
      </c>
      <c r="D45" s="180">
        <v>45</v>
      </c>
      <c r="E45" s="202">
        <v>5</v>
      </c>
      <c r="F45" s="204"/>
      <c r="G45" s="200">
        <v>2.04</v>
      </c>
      <c r="H45" s="203"/>
      <c r="I45" s="220">
        <f t="shared" si="0"/>
        <v>5</v>
      </c>
      <c r="J45" s="203"/>
    </row>
    <row r="46" spans="1:10" ht="22.9" customHeight="1" thickBot="1">
      <c r="A46" s="39">
        <v>24</v>
      </c>
      <c r="B46" s="247" t="s">
        <v>208</v>
      </c>
      <c r="C46" s="189" t="s">
        <v>224</v>
      </c>
      <c r="D46" s="183">
        <v>60</v>
      </c>
      <c r="E46" s="205">
        <v>6</v>
      </c>
      <c r="F46" s="222"/>
      <c r="G46" s="207">
        <v>2.72</v>
      </c>
      <c r="H46" s="209"/>
      <c r="I46" s="224">
        <f>E46</f>
        <v>6</v>
      </c>
      <c r="J46" s="209"/>
    </row>
    <row r="47" spans="1:10" s="77" customFormat="1" ht="15" customHeight="1" thickTop="1" thickBot="1">
      <c r="A47" s="300" t="s">
        <v>19</v>
      </c>
      <c r="B47" s="337"/>
      <c r="C47" s="337"/>
      <c r="D47" s="181">
        <v>570</v>
      </c>
      <c r="E47" s="210">
        <v>56</v>
      </c>
      <c r="F47" s="211">
        <v>0</v>
      </c>
      <c r="G47" s="211">
        <v>25.92</v>
      </c>
      <c r="H47" s="211">
        <v>0</v>
      </c>
      <c r="I47" s="211">
        <v>52</v>
      </c>
      <c r="J47" s="211">
        <v>0</v>
      </c>
    </row>
    <row r="48" spans="1:10" ht="15" customHeight="1" thickTop="1" thickBot="1">
      <c r="A48" s="309" t="s">
        <v>85</v>
      </c>
      <c r="B48" s="310"/>
      <c r="C48" s="310"/>
      <c r="D48" s="310"/>
      <c r="E48" s="77"/>
      <c r="F48" s="77"/>
      <c r="G48" s="77"/>
      <c r="H48" s="77"/>
      <c r="I48" s="77"/>
      <c r="J48" s="77"/>
    </row>
    <row r="49" spans="1:10" ht="15" customHeight="1" thickTop="1">
      <c r="A49" s="10">
        <v>25</v>
      </c>
      <c r="B49" s="252" t="s">
        <v>86</v>
      </c>
      <c r="C49" s="164" t="s">
        <v>147</v>
      </c>
      <c r="D49" s="181">
        <v>60</v>
      </c>
      <c r="E49" s="196">
        <v>6</v>
      </c>
      <c r="F49" s="218"/>
      <c r="G49" s="198">
        <v>2.72</v>
      </c>
      <c r="H49" s="199"/>
      <c r="I49" s="219">
        <f>E49</f>
        <v>6</v>
      </c>
      <c r="J49" s="199"/>
    </row>
    <row r="50" spans="1:10" ht="23.25" customHeight="1">
      <c r="A50" s="11">
        <v>26</v>
      </c>
      <c r="B50" s="245" t="s">
        <v>192</v>
      </c>
      <c r="C50" s="187" t="s">
        <v>225</v>
      </c>
      <c r="D50" s="169">
        <v>30</v>
      </c>
      <c r="E50" s="200">
        <v>2</v>
      </c>
      <c r="F50" s="204"/>
      <c r="G50" s="202">
        <v>1.36</v>
      </c>
      <c r="H50" s="203"/>
      <c r="I50" s="220">
        <f t="shared" ref="I50:I59" si="1">E50</f>
        <v>2</v>
      </c>
      <c r="J50" s="203"/>
    </row>
    <row r="51" spans="1:10" ht="23.25" customHeight="1">
      <c r="A51" s="11">
        <v>27</v>
      </c>
      <c r="B51" s="245" t="s">
        <v>190</v>
      </c>
      <c r="C51" s="187" t="s">
        <v>226</v>
      </c>
      <c r="D51" s="169">
        <v>45</v>
      </c>
      <c r="E51" s="200">
        <v>5</v>
      </c>
      <c r="F51" s="204"/>
      <c r="G51" s="202">
        <v>2.04</v>
      </c>
      <c r="H51" s="203"/>
      <c r="I51" s="220">
        <f t="shared" si="1"/>
        <v>5</v>
      </c>
      <c r="J51" s="203"/>
    </row>
    <row r="52" spans="1:10" ht="24.75" customHeight="1">
      <c r="A52" s="11">
        <v>28</v>
      </c>
      <c r="B52" s="245" t="s">
        <v>191</v>
      </c>
      <c r="C52" s="187" t="s">
        <v>227</v>
      </c>
      <c r="D52" s="169">
        <v>30</v>
      </c>
      <c r="E52" s="200">
        <v>3</v>
      </c>
      <c r="F52" s="204"/>
      <c r="G52" s="202">
        <v>1.36</v>
      </c>
      <c r="H52" s="203"/>
      <c r="I52" s="220">
        <f t="shared" si="1"/>
        <v>3</v>
      </c>
      <c r="J52" s="203"/>
    </row>
    <row r="53" spans="1:10" ht="15" customHeight="1">
      <c r="A53" s="11">
        <v>29</v>
      </c>
      <c r="B53" s="245" t="s">
        <v>88</v>
      </c>
      <c r="C53" s="163" t="s">
        <v>148</v>
      </c>
      <c r="D53" s="169">
        <v>45</v>
      </c>
      <c r="E53" s="200">
        <v>5</v>
      </c>
      <c r="F53" s="204"/>
      <c r="G53" s="202">
        <v>2.04</v>
      </c>
      <c r="H53" s="203"/>
      <c r="I53" s="220">
        <f t="shared" si="1"/>
        <v>5</v>
      </c>
      <c r="J53" s="203"/>
    </row>
    <row r="54" spans="1:10" ht="24.75" customHeight="1">
      <c r="A54" s="11">
        <v>30</v>
      </c>
      <c r="B54" s="245" t="s">
        <v>196</v>
      </c>
      <c r="C54" s="187" t="s">
        <v>323</v>
      </c>
      <c r="D54" s="169">
        <v>45</v>
      </c>
      <c r="E54" s="200">
        <v>5</v>
      </c>
      <c r="F54" s="204"/>
      <c r="G54" s="202">
        <v>2.04</v>
      </c>
      <c r="H54" s="203"/>
      <c r="I54" s="220">
        <f t="shared" si="1"/>
        <v>5</v>
      </c>
      <c r="J54" s="203"/>
    </row>
    <row r="55" spans="1:10" ht="27.75" customHeight="1">
      <c r="A55" s="11">
        <v>31</v>
      </c>
      <c r="B55" s="245" t="s">
        <v>212</v>
      </c>
      <c r="C55" s="187" t="s">
        <v>324</v>
      </c>
      <c r="D55" s="169">
        <v>45</v>
      </c>
      <c r="E55" s="200">
        <v>5</v>
      </c>
      <c r="F55" s="204"/>
      <c r="G55" s="202">
        <v>2.04</v>
      </c>
      <c r="H55" s="203"/>
      <c r="I55" s="220">
        <f t="shared" si="1"/>
        <v>5</v>
      </c>
      <c r="J55" s="203"/>
    </row>
    <row r="56" spans="1:10" ht="17.100000000000001" customHeight="1">
      <c r="A56" s="11">
        <v>32</v>
      </c>
      <c r="B56" s="245" t="s">
        <v>90</v>
      </c>
      <c r="C56" s="163" t="s">
        <v>149</v>
      </c>
      <c r="D56" s="180">
        <v>30</v>
      </c>
      <c r="E56" s="200">
        <v>3</v>
      </c>
      <c r="F56" s="204"/>
      <c r="G56" s="202">
        <v>1.28</v>
      </c>
      <c r="H56" s="203"/>
      <c r="I56" s="220">
        <f t="shared" si="1"/>
        <v>3</v>
      </c>
      <c r="J56" s="203"/>
    </row>
    <row r="57" spans="1:10" ht="17.100000000000001" customHeight="1">
      <c r="A57" s="11">
        <v>33</v>
      </c>
      <c r="B57" s="245" t="s">
        <v>92</v>
      </c>
      <c r="C57" s="165" t="s">
        <v>150</v>
      </c>
      <c r="D57" s="169">
        <v>30</v>
      </c>
      <c r="E57" s="205">
        <v>3</v>
      </c>
      <c r="F57" s="204"/>
      <c r="G57" s="202">
        <v>1.36</v>
      </c>
      <c r="H57" s="206"/>
      <c r="I57" s="220">
        <f t="shared" si="1"/>
        <v>3</v>
      </c>
      <c r="J57" s="206"/>
    </row>
    <row r="58" spans="1:10" ht="29.25" customHeight="1">
      <c r="A58" s="11">
        <v>34</v>
      </c>
      <c r="B58" s="245" t="s">
        <v>193</v>
      </c>
      <c r="C58" s="187" t="s">
        <v>316</v>
      </c>
      <c r="D58" s="169">
        <v>60</v>
      </c>
      <c r="E58" s="205">
        <v>6</v>
      </c>
      <c r="F58" s="208"/>
      <c r="G58" s="202">
        <v>2.72</v>
      </c>
      <c r="H58" s="206"/>
      <c r="I58" s="220">
        <f t="shared" si="1"/>
        <v>6</v>
      </c>
      <c r="J58" s="206"/>
    </row>
    <row r="59" spans="1:10" ht="24.75" customHeight="1">
      <c r="A59" s="11">
        <v>35</v>
      </c>
      <c r="B59" s="245" t="s">
        <v>194</v>
      </c>
      <c r="C59" s="187" t="s">
        <v>317</v>
      </c>
      <c r="D59" s="169">
        <v>30</v>
      </c>
      <c r="E59" s="205">
        <v>3</v>
      </c>
      <c r="F59" s="208"/>
      <c r="G59" s="202">
        <v>1.44</v>
      </c>
      <c r="H59" s="206"/>
      <c r="I59" s="220">
        <f t="shared" si="1"/>
        <v>3</v>
      </c>
      <c r="J59" s="206"/>
    </row>
    <row r="60" spans="1:10" ht="15" customHeight="1" thickBot="1">
      <c r="A60" s="11">
        <v>36</v>
      </c>
      <c r="B60" s="245" t="s">
        <v>302</v>
      </c>
      <c r="C60" s="163" t="s">
        <v>319</v>
      </c>
      <c r="D60" s="169">
        <v>30</v>
      </c>
      <c r="E60" s="11">
        <v>2</v>
      </c>
      <c r="F60" s="121"/>
      <c r="G60" s="259">
        <v>1.28</v>
      </c>
      <c r="H60" s="124"/>
      <c r="I60" s="11"/>
      <c r="J60" s="124"/>
    </row>
    <row r="61" spans="1:10" s="77" customFormat="1" ht="15" customHeight="1" thickTop="1" thickBot="1">
      <c r="A61" s="300" t="s">
        <v>19</v>
      </c>
      <c r="B61" s="337"/>
      <c r="C61" s="337"/>
      <c r="D61" s="177">
        <v>480</v>
      </c>
      <c r="E61" s="210">
        <v>48</v>
      </c>
      <c r="F61" s="211">
        <v>0</v>
      </c>
      <c r="G61" s="211">
        <v>21.68</v>
      </c>
      <c r="H61" s="211">
        <v>0</v>
      </c>
      <c r="I61" s="211">
        <v>46</v>
      </c>
      <c r="J61" s="211">
        <v>0</v>
      </c>
    </row>
    <row r="62" spans="1:10" ht="15" customHeight="1" thickTop="1" thickBot="1">
      <c r="A62" s="309" t="s">
        <v>94</v>
      </c>
      <c r="B62" s="310"/>
      <c r="C62" s="310"/>
      <c r="D62" s="310"/>
      <c r="E62" s="77"/>
      <c r="F62" s="77"/>
      <c r="G62" s="77"/>
      <c r="H62" s="77"/>
      <c r="I62" s="77"/>
      <c r="J62" s="77"/>
    </row>
    <row r="63" spans="1:10" ht="15" customHeight="1" thickTop="1">
      <c r="A63" s="57" t="s">
        <v>177</v>
      </c>
      <c r="B63" s="249" t="s">
        <v>214</v>
      </c>
      <c r="C63" s="164" t="s">
        <v>151</v>
      </c>
      <c r="D63" s="181">
        <v>30</v>
      </c>
      <c r="E63" s="196">
        <v>2</v>
      </c>
      <c r="F63" s="198">
        <v>2</v>
      </c>
      <c r="G63" s="198">
        <v>1.36</v>
      </c>
      <c r="H63" s="199"/>
      <c r="I63" s="219">
        <v>3</v>
      </c>
      <c r="J63" s="199"/>
    </row>
    <row r="64" spans="1:10" ht="15" customHeight="1">
      <c r="A64" s="14" t="s">
        <v>156</v>
      </c>
      <c r="B64" s="246" t="s">
        <v>96</v>
      </c>
      <c r="C64" s="163" t="s">
        <v>152</v>
      </c>
      <c r="D64" s="169"/>
      <c r="E64" s="200"/>
      <c r="F64" s="202"/>
      <c r="G64" s="202"/>
      <c r="H64" s="203"/>
      <c r="I64" s="200"/>
      <c r="J64" s="203"/>
    </row>
    <row r="65" spans="1:10" ht="15" customHeight="1">
      <c r="A65" s="14" t="s">
        <v>311</v>
      </c>
      <c r="B65" s="246" t="s">
        <v>215</v>
      </c>
      <c r="C65" s="163" t="s">
        <v>154</v>
      </c>
      <c r="D65" s="169">
        <v>30</v>
      </c>
      <c r="E65" s="200">
        <v>2</v>
      </c>
      <c r="F65" s="202">
        <v>2</v>
      </c>
      <c r="G65" s="202">
        <v>1.36</v>
      </c>
      <c r="H65" s="203"/>
      <c r="I65" s="200">
        <v>3</v>
      </c>
      <c r="J65" s="203"/>
    </row>
    <row r="66" spans="1:10" ht="28.5" customHeight="1">
      <c r="A66" s="14" t="s">
        <v>312</v>
      </c>
      <c r="B66" s="246" t="s">
        <v>197</v>
      </c>
      <c r="C66" s="187" t="s">
        <v>228</v>
      </c>
      <c r="D66" s="169"/>
      <c r="E66" s="205"/>
      <c r="F66" s="202"/>
      <c r="G66" s="202"/>
      <c r="H66" s="206"/>
      <c r="I66" s="205"/>
      <c r="J66" s="206"/>
    </row>
    <row r="67" spans="1:10" ht="15" customHeight="1">
      <c r="A67" s="14" t="s">
        <v>313</v>
      </c>
      <c r="B67" s="246" t="s">
        <v>216</v>
      </c>
      <c r="C67" s="163" t="s">
        <v>155</v>
      </c>
      <c r="D67" s="169">
        <v>30</v>
      </c>
      <c r="E67" s="205">
        <v>2</v>
      </c>
      <c r="F67" s="202">
        <v>2</v>
      </c>
      <c r="G67" s="202">
        <v>1.36</v>
      </c>
      <c r="H67" s="206"/>
      <c r="I67" s="205">
        <v>3</v>
      </c>
      <c r="J67" s="206"/>
    </row>
    <row r="68" spans="1:10" ht="15" customHeight="1">
      <c r="A68" s="14" t="s">
        <v>314</v>
      </c>
      <c r="B68" s="246" t="s">
        <v>103</v>
      </c>
      <c r="C68" s="163" t="s">
        <v>157</v>
      </c>
      <c r="D68" s="169"/>
      <c r="E68" s="205"/>
      <c r="F68" s="202"/>
      <c r="G68" s="202"/>
      <c r="H68" s="206"/>
      <c r="I68" s="205"/>
      <c r="J68" s="206"/>
    </row>
    <row r="69" spans="1:10" ht="15" customHeight="1" thickBot="1">
      <c r="A69" s="11">
        <v>40</v>
      </c>
      <c r="B69" s="170" t="s">
        <v>178</v>
      </c>
      <c r="C69" s="185" t="s">
        <v>213</v>
      </c>
      <c r="D69" s="169">
        <v>15</v>
      </c>
      <c r="E69" s="205">
        <v>1</v>
      </c>
      <c r="F69" s="223">
        <v>1</v>
      </c>
      <c r="G69" s="202">
        <v>0.68</v>
      </c>
      <c r="H69" s="209"/>
      <c r="I69" s="207">
        <v>2</v>
      </c>
      <c r="J69" s="209"/>
    </row>
    <row r="70" spans="1:10" s="77" customFormat="1" ht="15" customHeight="1" thickTop="1" thickBot="1">
      <c r="A70" s="300" t="s">
        <v>19</v>
      </c>
      <c r="B70" s="337"/>
      <c r="C70" s="337"/>
      <c r="D70" s="177">
        <v>105</v>
      </c>
      <c r="E70" s="210">
        <v>7</v>
      </c>
      <c r="F70" s="211">
        <v>7</v>
      </c>
      <c r="G70" s="211">
        <v>4.76</v>
      </c>
      <c r="H70" s="211">
        <v>0</v>
      </c>
      <c r="I70" s="211">
        <v>11</v>
      </c>
      <c r="J70" s="211">
        <v>0</v>
      </c>
    </row>
    <row r="71" spans="1:10" ht="15" customHeight="1" thickTop="1" thickBot="1">
      <c r="A71" s="309" t="s">
        <v>294</v>
      </c>
      <c r="B71" s="310"/>
      <c r="C71" s="310"/>
      <c r="D71" s="310"/>
    </row>
    <row r="72" spans="1:10" ht="40.15" customHeight="1" thickTop="1">
      <c r="A72" s="39">
        <v>41</v>
      </c>
      <c r="B72" s="250" t="s">
        <v>295</v>
      </c>
      <c r="C72" s="166" t="s">
        <v>320</v>
      </c>
      <c r="D72" s="169">
        <v>30</v>
      </c>
      <c r="E72" s="196">
        <v>3</v>
      </c>
      <c r="F72" s="198">
        <v>3</v>
      </c>
      <c r="G72" s="198">
        <v>1.44</v>
      </c>
      <c r="H72" s="199"/>
      <c r="I72" s="219">
        <v>3</v>
      </c>
      <c r="J72" s="199"/>
    </row>
    <row r="73" spans="1:10" ht="40.15" customHeight="1">
      <c r="A73" s="11">
        <v>42</v>
      </c>
      <c r="B73" s="251" t="s">
        <v>296</v>
      </c>
      <c r="C73" s="167" t="s">
        <v>321</v>
      </c>
      <c r="D73" s="180">
        <v>30</v>
      </c>
      <c r="E73" s="205">
        <v>3</v>
      </c>
      <c r="F73" s="202">
        <v>3</v>
      </c>
      <c r="G73" s="202">
        <v>1.44</v>
      </c>
      <c r="H73" s="206"/>
      <c r="I73" s="205">
        <v>3</v>
      </c>
      <c r="J73" s="206"/>
    </row>
    <row r="74" spans="1:10" ht="40.15" customHeight="1" thickBot="1">
      <c r="A74" s="68">
        <v>43</v>
      </c>
      <c r="B74" s="251" t="s">
        <v>297</v>
      </c>
      <c r="C74" s="167" t="s">
        <v>322</v>
      </c>
      <c r="D74" s="180">
        <v>30</v>
      </c>
      <c r="E74" s="207">
        <v>3</v>
      </c>
      <c r="F74" s="202">
        <v>3</v>
      </c>
      <c r="G74" s="202">
        <v>1.44</v>
      </c>
      <c r="H74" s="209"/>
      <c r="I74" s="207">
        <v>3</v>
      </c>
      <c r="J74" s="209"/>
    </row>
    <row r="75" spans="1:10" s="77" customFormat="1" ht="17.100000000000001" customHeight="1" thickTop="1" thickBot="1">
      <c r="A75" s="300" t="s">
        <v>19</v>
      </c>
      <c r="B75" s="337"/>
      <c r="C75" s="337"/>
      <c r="D75" s="177">
        <v>90</v>
      </c>
      <c r="E75" s="210">
        <v>9</v>
      </c>
      <c r="F75" s="211">
        <v>9</v>
      </c>
      <c r="G75" s="211">
        <v>4.32</v>
      </c>
      <c r="H75" s="211">
        <v>0</v>
      </c>
      <c r="I75" s="211">
        <v>9</v>
      </c>
      <c r="J75" s="211">
        <v>0</v>
      </c>
    </row>
    <row r="76" spans="1:10" ht="17.100000000000001" customHeight="1" thickTop="1">
      <c r="A76" s="319" t="s">
        <v>180</v>
      </c>
      <c r="B76" s="320"/>
      <c r="C76" s="320"/>
      <c r="D76" s="320"/>
    </row>
    <row r="77" spans="1:10" ht="17.100000000000001" customHeight="1" thickBot="1">
      <c r="A77" s="323" t="s">
        <v>105</v>
      </c>
      <c r="B77" s="324"/>
      <c r="C77" s="324"/>
      <c r="D77" s="324"/>
    </row>
    <row r="78" spans="1:10" ht="17.100000000000001" customHeight="1" thickTop="1">
      <c r="A78" s="10">
        <v>44</v>
      </c>
      <c r="B78" s="244" t="s">
        <v>106</v>
      </c>
      <c r="C78" s="164" t="s">
        <v>158</v>
      </c>
      <c r="D78" s="181">
        <v>45</v>
      </c>
      <c r="E78" s="196">
        <v>4</v>
      </c>
      <c r="F78" s="198">
        <v>4</v>
      </c>
      <c r="G78" s="198">
        <v>1.96</v>
      </c>
      <c r="H78" s="199"/>
      <c r="I78" s="219">
        <v>4</v>
      </c>
      <c r="J78" s="199"/>
    </row>
    <row r="79" spans="1:10" ht="17.100000000000001" customHeight="1">
      <c r="A79" s="11">
        <v>45</v>
      </c>
      <c r="B79" s="245" t="s">
        <v>108</v>
      </c>
      <c r="C79" s="163" t="s">
        <v>159</v>
      </c>
      <c r="D79" s="180">
        <v>45</v>
      </c>
      <c r="E79" s="200">
        <v>4</v>
      </c>
      <c r="F79" s="200">
        <v>4</v>
      </c>
      <c r="G79" s="202">
        <v>1.96</v>
      </c>
      <c r="H79" s="204"/>
      <c r="I79" s="221">
        <v>4</v>
      </c>
      <c r="J79" s="225"/>
    </row>
    <row r="80" spans="1:10" ht="17.100000000000001" customHeight="1">
      <c r="A80" s="11">
        <v>46</v>
      </c>
      <c r="B80" s="245" t="s">
        <v>110</v>
      </c>
      <c r="C80" s="163" t="s">
        <v>160</v>
      </c>
      <c r="D80" s="180">
        <v>45</v>
      </c>
      <c r="E80" s="200">
        <v>4</v>
      </c>
      <c r="F80" s="200">
        <v>4</v>
      </c>
      <c r="G80" s="202">
        <v>1.96</v>
      </c>
      <c r="H80" s="204"/>
      <c r="I80" s="221">
        <v>4</v>
      </c>
      <c r="J80" s="225"/>
    </row>
    <row r="81" spans="1:10" ht="17.100000000000001" customHeight="1">
      <c r="A81" s="11">
        <v>47</v>
      </c>
      <c r="B81" s="267" t="s">
        <v>118</v>
      </c>
      <c r="C81" s="163" t="s">
        <v>164</v>
      </c>
      <c r="D81" s="180">
        <v>30</v>
      </c>
      <c r="E81" s="205">
        <v>3</v>
      </c>
      <c r="F81" s="205">
        <v>3</v>
      </c>
      <c r="G81" s="202">
        <v>1.36</v>
      </c>
      <c r="H81" s="204"/>
      <c r="I81" s="221">
        <v>3</v>
      </c>
      <c r="J81" s="225"/>
    </row>
    <row r="82" spans="1:10" ht="27.6" customHeight="1">
      <c r="A82" s="11">
        <v>48</v>
      </c>
      <c r="B82" s="245" t="s">
        <v>198</v>
      </c>
      <c r="C82" s="187" t="s">
        <v>229</v>
      </c>
      <c r="D82" s="180">
        <v>30</v>
      </c>
      <c r="E82" s="200">
        <v>3</v>
      </c>
      <c r="F82" s="200">
        <v>3</v>
      </c>
      <c r="G82" s="202">
        <v>1.28</v>
      </c>
      <c r="H82" s="204"/>
      <c r="I82" s="221">
        <v>3</v>
      </c>
      <c r="J82" s="225"/>
    </row>
    <row r="83" spans="1:10" ht="21" customHeight="1">
      <c r="A83" s="11">
        <v>49</v>
      </c>
      <c r="B83" s="253" t="s">
        <v>114</v>
      </c>
      <c r="C83" s="163" t="s">
        <v>162</v>
      </c>
      <c r="D83" s="180">
        <v>60</v>
      </c>
      <c r="E83" s="205">
        <v>4</v>
      </c>
      <c r="F83" s="205">
        <v>4</v>
      </c>
      <c r="G83" s="202">
        <v>2.64</v>
      </c>
      <c r="H83" s="204"/>
      <c r="I83" s="221">
        <v>4</v>
      </c>
      <c r="J83" s="225"/>
    </row>
    <row r="84" spans="1:10" ht="27" customHeight="1">
      <c r="A84" s="11">
        <v>50</v>
      </c>
      <c r="B84" s="245" t="s">
        <v>195</v>
      </c>
      <c r="C84" s="187" t="s">
        <v>230</v>
      </c>
      <c r="D84" s="180">
        <v>45</v>
      </c>
      <c r="E84" s="205">
        <v>4</v>
      </c>
      <c r="F84" s="205">
        <v>4</v>
      </c>
      <c r="G84" s="202">
        <v>1.96</v>
      </c>
      <c r="H84" s="204"/>
      <c r="I84" s="221">
        <v>4</v>
      </c>
      <c r="J84" s="226"/>
    </row>
    <row r="85" spans="1:10" ht="17.100000000000001" customHeight="1">
      <c r="A85" s="11">
        <v>51</v>
      </c>
      <c r="B85" s="245" t="s">
        <v>112</v>
      </c>
      <c r="C85" s="163" t="s">
        <v>161</v>
      </c>
      <c r="D85" s="180">
        <v>30</v>
      </c>
      <c r="E85" s="200">
        <v>3</v>
      </c>
      <c r="F85" s="200">
        <v>3</v>
      </c>
      <c r="G85" s="202">
        <v>1.28</v>
      </c>
      <c r="H85" s="204"/>
      <c r="I85" s="221">
        <v>3</v>
      </c>
      <c r="J85" s="225"/>
    </row>
    <row r="86" spans="1:10" ht="17.100000000000001" customHeight="1" thickBot="1">
      <c r="A86" s="11">
        <v>52</v>
      </c>
      <c r="B86" s="253" t="s">
        <v>116</v>
      </c>
      <c r="C86" s="163" t="s">
        <v>163</v>
      </c>
      <c r="D86" s="180">
        <v>30</v>
      </c>
      <c r="E86" s="205">
        <v>3</v>
      </c>
      <c r="F86" s="205">
        <v>3</v>
      </c>
      <c r="G86" s="202">
        <v>1.28</v>
      </c>
      <c r="H86" s="208"/>
      <c r="I86" s="221">
        <v>3</v>
      </c>
      <c r="J86" s="226"/>
    </row>
    <row r="87" spans="1:10" s="77" customFormat="1" ht="17.100000000000001" customHeight="1" thickTop="1" thickBot="1">
      <c r="A87" s="308" t="s">
        <v>19</v>
      </c>
      <c r="B87" s="301"/>
      <c r="C87" s="31"/>
      <c r="D87" s="177">
        <v>360</v>
      </c>
      <c r="E87" s="227">
        <v>32</v>
      </c>
      <c r="F87" s="227">
        <v>32</v>
      </c>
      <c r="G87" s="228">
        <v>15.68</v>
      </c>
      <c r="H87" s="228">
        <v>0</v>
      </c>
      <c r="I87" s="229">
        <v>32</v>
      </c>
      <c r="J87" s="228">
        <v>0</v>
      </c>
    </row>
    <row r="88" spans="1:10" ht="17.100000000000001" customHeight="1" thickTop="1">
      <c r="A88" s="319" t="s">
        <v>165</v>
      </c>
      <c r="B88" s="320"/>
      <c r="C88" s="320"/>
      <c r="D88" s="320"/>
    </row>
    <row r="89" spans="1:10" ht="17.100000000000001" customHeight="1" thickBot="1">
      <c r="A89" s="323" t="s">
        <v>121</v>
      </c>
      <c r="B89" s="324"/>
      <c r="C89" s="324"/>
      <c r="D89" s="324"/>
    </row>
    <row r="90" spans="1:10" ht="24" customHeight="1" thickTop="1">
      <c r="A90" s="39">
        <v>44</v>
      </c>
      <c r="B90" s="253" t="s">
        <v>186</v>
      </c>
      <c r="C90" s="187" t="s">
        <v>232</v>
      </c>
      <c r="D90" s="180">
        <v>30</v>
      </c>
      <c r="E90" s="196">
        <v>3</v>
      </c>
      <c r="F90" s="198">
        <v>3</v>
      </c>
      <c r="G90" s="198">
        <v>1.28</v>
      </c>
      <c r="H90" s="199"/>
      <c r="I90" s="219">
        <f t="shared" ref="I90:I98" si="2">E90</f>
        <v>3</v>
      </c>
      <c r="J90" s="199"/>
    </row>
    <row r="91" spans="1:10" ht="24" customHeight="1">
      <c r="A91" s="39">
        <v>45</v>
      </c>
      <c r="B91" s="253" t="s">
        <v>125</v>
      </c>
      <c r="C91" s="163" t="s">
        <v>167</v>
      </c>
      <c r="D91" s="180">
        <v>45</v>
      </c>
      <c r="E91" s="200">
        <v>4</v>
      </c>
      <c r="F91" s="200">
        <v>4</v>
      </c>
      <c r="G91" s="202">
        <v>1.96</v>
      </c>
      <c r="H91" s="203"/>
      <c r="I91" s="220">
        <f t="shared" si="2"/>
        <v>4</v>
      </c>
      <c r="J91" s="203"/>
    </row>
    <row r="92" spans="1:10" ht="22.5" customHeight="1">
      <c r="A92" s="11">
        <v>46</v>
      </c>
      <c r="B92" s="245" t="s">
        <v>127</v>
      </c>
      <c r="C92" s="163" t="s">
        <v>168</v>
      </c>
      <c r="D92" s="180">
        <v>30</v>
      </c>
      <c r="E92" s="200">
        <v>3</v>
      </c>
      <c r="F92" s="200">
        <v>3</v>
      </c>
      <c r="G92" s="202">
        <v>1.36</v>
      </c>
      <c r="H92" s="204"/>
      <c r="I92" s="221">
        <f t="shared" si="2"/>
        <v>3</v>
      </c>
      <c r="J92" s="225"/>
    </row>
    <row r="93" spans="1:10" ht="17.100000000000001" customHeight="1">
      <c r="A93" s="39">
        <v>47</v>
      </c>
      <c r="B93" s="253" t="s">
        <v>133</v>
      </c>
      <c r="C93" s="163" t="s">
        <v>171</v>
      </c>
      <c r="D93" s="180">
        <v>45</v>
      </c>
      <c r="E93" s="205">
        <v>4</v>
      </c>
      <c r="F93" s="205">
        <v>4</v>
      </c>
      <c r="G93" s="202">
        <v>1.96</v>
      </c>
      <c r="H93" s="204"/>
      <c r="I93" s="221">
        <f t="shared" si="2"/>
        <v>4</v>
      </c>
      <c r="J93" s="225"/>
    </row>
    <row r="94" spans="1:10" ht="25.15" customHeight="1">
      <c r="A94" s="39">
        <v>48</v>
      </c>
      <c r="B94" s="245" t="s">
        <v>188</v>
      </c>
      <c r="C94" s="188" t="s">
        <v>231</v>
      </c>
      <c r="D94" s="169">
        <v>30</v>
      </c>
      <c r="E94" s="200">
        <v>3</v>
      </c>
      <c r="F94" s="200">
        <v>3</v>
      </c>
      <c r="G94" s="202">
        <v>1.28</v>
      </c>
      <c r="H94" s="204"/>
      <c r="I94" s="221">
        <f t="shared" si="2"/>
        <v>3</v>
      </c>
      <c r="J94" s="225"/>
    </row>
    <row r="95" spans="1:10" ht="22.5" customHeight="1">
      <c r="A95" s="11">
        <v>49</v>
      </c>
      <c r="B95" s="253" t="s">
        <v>124</v>
      </c>
      <c r="C95" s="163" t="s">
        <v>265</v>
      </c>
      <c r="D95" s="180">
        <v>15</v>
      </c>
      <c r="E95" s="200">
        <v>1</v>
      </c>
      <c r="F95" s="200">
        <v>1</v>
      </c>
      <c r="G95" s="202">
        <v>0.68</v>
      </c>
      <c r="H95" s="203"/>
      <c r="I95" s="220">
        <f t="shared" si="2"/>
        <v>1</v>
      </c>
      <c r="J95" s="203"/>
    </row>
    <row r="96" spans="1:10" ht="22.9" customHeight="1">
      <c r="A96" s="39">
        <v>50</v>
      </c>
      <c r="B96" s="253" t="s">
        <v>189</v>
      </c>
      <c r="C96" s="187" t="s">
        <v>233</v>
      </c>
      <c r="D96" s="180">
        <v>60</v>
      </c>
      <c r="E96" s="200">
        <v>4</v>
      </c>
      <c r="F96" s="200">
        <v>4</v>
      </c>
      <c r="G96" s="202">
        <v>2.64</v>
      </c>
      <c r="H96" s="203"/>
      <c r="I96" s="220">
        <f t="shared" si="2"/>
        <v>4</v>
      </c>
      <c r="J96" s="203"/>
    </row>
    <row r="97" spans="1:13" ht="17.100000000000001" customHeight="1">
      <c r="A97" s="39">
        <v>51</v>
      </c>
      <c r="B97" s="253" t="s">
        <v>129</v>
      </c>
      <c r="C97" s="163" t="s">
        <v>169</v>
      </c>
      <c r="D97" s="180">
        <v>30</v>
      </c>
      <c r="E97" s="205">
        <v>3</v>
      </c>
      <c r="F97" s="205">
        <v>3</v>
      </c>
      <c r="G97" s="202">
        <v>1.28</v>
      </c>
      <c r="H97" s="206"/>
      <c r="I97" s="220">
        <f t="shared" si="2"/>
        <v>3</v>
      </c>
      <c r="J97" s="206"/>
    </row>
    <row r="98" spans="1:13" ht="17.100000000000001" customHeight="1">
      <c r="A98" s="11">
        <v>52</v>
      </c>
      <c r="B98" s="253" t="s">
        <v>122</v>
      </c>
      <c r="C98" s="163" t="s">
        <v>166</v>
      </c>
      <c r="D98" s="180">
        <v>45</v>
      </c>
      <c r="E98" s="200">
        <v>4</v>
      </c>
      <c r="F98" s="200">
        <v>4</v>
      </c>
      <c r="G98" s="202">
        <v>1.96</v>
      </c>
      <c r="H98" s="203"/>
      <c r="I98" s="220">
        <f t="shared" si="2"/>
        <v>4</v>
      </c>
      <c r="J98" s="203"/>
    </row>
    <row r="99" spans="1:13" ht="17.100000000000001" customHeight="1" thickBot="1">
      <c r="A99" s="39">
        <v>53</v>
      </c>
      <c r="B99" s="253" t="s">
        <v>131</v>
      </c>
      <c r="C99" s="163" t="s">
        <v>170</v>
      </c>
      <c r="D99" s="180">
        <v>30</v>
      </c>
      <c r="E99" s="205">
        <v>3</v>
      </c>
      <c r="F99" s="205">
        <v>3</v>
      </c>
      <c r="G99" s="202">
        <v>1.28</v>
      </c>
      <c r="H99" s="206"/>
      <c r="I99" s="220">
        <f t="shared" ref="I99" si="3">E99</f>
        <v>3</v>
      </c>
      <c r="J99" s="206"/>
    </row>
    <row r="100" spans="1:13" s="77" customFormat="1" ht="17.100000000000001" customHeight="1" thickTop="1" thickBot="1">
      <c r="A100" s="308" t="s">
        <v>19</v>
      </c>
      <c r="B100" s="340"/>
      <c r="C100" s="340"/>
      <c r="D100" s="177">
        <v>360</v>
      </c>
      <c r="E100" s="210">
        <v>32</v>
      </c>
      <c r="F100" s="211">
        <v>32</v>
      </c>
      <c r="G100" s="211">
        <v>15.68</v>
      </c>
      <c r="H100" s="211">
        <v>0</v>
      </c>
      <c r="I100" s="211">
        <v>32</v>
      </c>
      <c r="J100" s="211">
        <v>0</v>
      </c>
    </row>
    <row r="101" spans="1:13" ht="17.100000000000001" customHeight="1" thickTop="1">
      <c r="A101" s="319" t="s">
        <v>292</v>
      </c>
      <c r="B101" s="320"/>
      <c r="C101" s="320"/>
      <c r="D101" s="320"/>
    </row>
    <row r="102" spans="1:13" ht="17.100000000000001" customHeight="1" thickBot="1">
      <c r="A102" s="323" t="s">
        <v>135</v>
      </c>
      <c r="B102" s="324"/>
      <c r="C102" s="324"/>
      <c r="D102" s="324"/>
    </row>
    <row r="103" spans="1:13" ht="16.899999999999999" customHeight="1" thickTop="1">
      <c r="A103" s="39">
        <v>44</v>
      </c>
      <c r="B103" s="256" t="s">
        <v>282</v>
      </c>
      <c r="C103" s="188"/>
      <c r="D103" s="169">
        <v>45</v>
      </c>
      <c r="E103" s="10">
        <v>4</v>
      </c>
      <c r="F103" s="257">
        <v>4</v>
      </c>
      <c r="G103" s="257">
        <v>1.96</v>
      </c>
      <c r="H103" s="107"/>
      <c r="I103" s="258">
        <v>4</v>
      </c>
      <c r="J103" s="107"/>
      <c r="L103" s="72"/>
      <c r="M103" s="72"/>
    </row>
    <row r="104" spans="1:13" ht="16.899999999999999" customHeight="1">
      <c r="A104" s="11">
        <v>45</v>
      </c>
      <c r="B104" s="256" t="s">
        <v>283</v>
      </c>
      <c r="C104" s="163"/>
      <c r="D104" s="180">
        <v>60</v>
      </c>
      <c r="E104" s="39">
        <v>5</v>
      </c>
      <c r="F104" s="39">
        <v>5</v>
      </c>
      <c r="G104" s="259">
        <v>2.64</v>
      </c>
      <c r="H104" s="260"/>
      <c r="I104" s="261">
        <v>5</v>
      </c>
      <c r="J104" s="260"/>
      <c r="L104" s="72"/>
      <c r="M104" s="72"/>
    </row>
    <row r="105" spans="1:13" ht="16.899999999999999" customHeight="1">
      <c r="A105" s="11">
        <v>46</v>
      </c>
      <c r="B105" s="262" t="s">
        <v>284</v>
      </c>
      <c r="C105" s="163"/>
      <c r="D105" s="180">
        <v>45</v>
      </c>
      <c r="E105" s="39">
        <v>4</v>
      </c>
      <c r="F105" s="39">
        <v>4</v>
      </c>
      <c r="G105" s="259">
        <v>1.96</v>
      </c>
      <c r="H105" s="260"/>
      <c r="I105" s="261">
        <v>4</v>
      </c>
      <c r="J105" s="260"/>
      <c r="L105" s="72"/>
      <c r="M105" s="72"/>
    </row>
    <row r="106" spans="1:13" ht="16.899999999999999" customHeight="1">
      <c r="A106" s="11">
        <v>47</v>
      </c>
      <c r="B106" s="262" t="s">
        <v>285</v>
      </c>
      <c r="C106" s="163"/>
      <c r="D106" s="180">
        <v>45</v>
      </c>
      <c r="E106" s="39">
        <v>4</v>
      </c>
      <c r="F106" s="39">
        <v>4</v>
      </c>
      <c r="G106" s="259">
        <v>1.96</v>
      </c>
      <c r="H106" s="260"/>
      <c r="I106" s="261">
        <v>4</v>
      </c>
      <c r="J106" s="260"/>
      <c r="L106" s="72"/>
      <c r="M106" s="72"/>
    </row>
    <row r="107" spans="1:13" ht="16.899999999999999" customHeight="1">
      <c r="A107" s="11">
        <v>48</v>
      </c>
      <c r="B107" s="262" t="s">
        <v>286</v>
      </c>
      <c r="C107" s="163"/>
      <c r="D107" s="180">
        <v>45</v>
      </c>
      <c r="E107" s="39">
        <v>4</v>
      </c>
      <c r="F107" s="39">
        <v>4</v>
      </c>
      <c r="G107" s="259">
        <v>1.96</v>
      </c>
      <c r="H107" s="260"/>
      <c r="I107" s="261">
        <v>4</v>
      </c>
      <c r="J107" s="260"/>
      <c r="L107" s="72"/>
      <c r="M107" s="72"/>
    </row>
    <row r="108" spans="1:13" ht="16.899999999999999" customHeight="1">
      <c r="A108" s="11">
        <v>49</v>
      </c>
      <c r="B108" s="262" t="s">
        <v>288</v>
      </c>
      <c r="C108" s="187"/>
      <c r="D108" s="180">
        <v>45</v>
      </c>
      <c r="E108" s="11">
        <v>4</v>
      </c>
      <c r="F108" s="11">
        <v>4</v>
      </c>
      <c r="G108" s="259">
        <v>1.96</v>
      </c>
      <c r="H108" s="103"/>
      <c r="I108" s="261">
        <v>4</v>
      </c>
      <c r="J108" s="103"/>
      <c r="L108" s="72"/>
      <c r="M108" s="72"/>
    </row>
    <row r="109" spans="1:13" ht="16.899999999999999" customHeight="1">
      <c r="A109" s="11">
        <v>50</v>
      </c>
      <c r="B109" s="262" t="s">
        <v>287</v>
      </c>
      <c r="C109" s="187"/>
      <c r="D109" s="180">
        <v>45</v>
      </c>
      <c r="E109" s="11">
        <v>4</v>
      </c>
      <c r="F109" s="11">
        <v>4</v>
      </c>
      <c r="G109" s="259">
        <v>1.96</v>
      </c>
      <c r="H109" s="103"/>
      <c r="I109" s="261">
        <v>4</v>
      </c>
      <c r="J109" s="103"/>
      <c r="L109" s="72"/>
      <c r="M109" s="72"/>
    </row>
    <row r="110" spans="1:13" ht="16.899999999999999" customHeight="1" thickBot="1">
      <c r="A110" s="11">
        <v>51</v>
      </c>
      <c r="B110" s="161" t="s">
        <v>289</v>
      </c>
      <c r="C110" s="187"/>
      <c r="D110" s="180">
        <v>30</v>
      </c>
      <c r="E110" s="11">
        <v>3</v>
      </c>
      <c r="F110" s="11">
        <v>3</v>
      </c>
      <c r="G110" s="259">
        <v>1.28</v>
      </c>
      <c r="H110" s="103"/>
      <c r="I110" s="261">
        <v>3</v>
      </c>
      <c r="J110" s="103"/>
      <c r="L110" s="72"/>
      <c r="M110" s="72"/>
    </row>
    <row r="111" spans="1:13" s="77" customFormat="1" ht="17.100000000000001" customHeight="1" thickTop="1" thickBot="1">
      <c r="A111" s="341" t="s">
        <v>19</v>
      </c>
      <c r="B111" s="342"/>
      <c r="C111" s="342"/>
      <c r="D111" s="177">
        <v>360</v>
      </c>
      <c r="E111" s="177">
        <v>32</v>
      </c>
      <c r="F111" s="263">
        <v>32</v>
      </c>
      <c r="G111" s="263">
        <v>15.68</v>
      </c>
      <c r="H111" s="263">
        <v>0</v>
      </c>
      <c r="I111" s="263">
        <v>32</v>
      </c>
      <c r="J111" s="263">
        <v>0</v>
      </c>
    </row>
    <row r="112" spans="1:13" ht="17.100000000000001" hidden="1" customHeight="1" thickTop="1" thickBot="1">
      <c r="A112" s="309" t="s">
        <v>42</v>
      </c>
      <c r="B112" s="310"/>
      <c r="C112" s="310"/>
      <c r="D112" s="310"/>
    </row>
    <row r="113" spans="1:10" ht="17.100000000000001" hidden="1" customHeight="1" thickTop="1">
      <c r="A113" s="10"/>
      <c r="B113" s="89"/>
      <c r="C113" s="56"/>
      <c r="D113" s="58" t="e">
        <f>SUM(#REF!)</f>
        <v>#REF!</v>
      </c>
    </row>
    <row r="114" spans="1:10" ht="17.100000000000001" hidden="1" customHeight="1">
      <c r="A114" s="11"/>
      <c r="B114" s="12"/>
      <c r="C114" s="13"/>
      <c r="D114" s="16" t="e">
        <f>SUM(#REF!)</f>
        <v>#REF!</v>
      </c>
    </row>
    <row r="115" spans="1:10" ht="17.100000000000001" hidden="1" customHeight="1">
      <c r="A115" s="11"/>
      <c r="B115" s="12"/>
      <c r="C115" s="13"/>
      <c r="D115" s="16" t="e">
        <f>SUM(#REF!)</f>
        <v>#REF!</v>
      </c>
    </row>
    <row r="116" spans="1:10" ht="17.100000000000001" hidden="1" customHeight="1">
      <c r="A116" s="11"/>
      <c r="B116" s="12"/>
      <c r="C116" s="13"/>
      <c r="D116" s="16" t="e">
        <f>SUM(#REF!)</f>
        <v>#REF!</v>
      </c>
    </row>
    <row r="117" spans="1:10" ht="17.100000000000001" hidden="1" customHeight="1" thickBot="1">
      <c r="A117" s="46"/>
      <c r="B117" s="12"/>
      <c r="C117" s="13"/>
      <c r="D117" s="16" t="e">
        <f>SUM(#REF!)</f>
        <v>#REF!</v>
      </c>
    </row>
    <row r="118" spans="1:10" s="77" customFormat="1" ht="17.100000000000001" hidden="1" customHeight="1" thickTop="1" thickBot="1">
      <c r="A118" s="300" t="s">
        <v>19</v>
      </c>
      <c r="B118" s="337"/>
      <c r="C118" s="31"/>
      <c r="D118" s="32" t="e">
        <f>SUM(D113:D117)</f>
        <v>#REF!</v>
      </c>
    </row>
    <row r="119" spans="1:10" ht="17.100000000000001" customHeight="1" thickTop="1" thickBot="1">
      <c r="A119" s="309" t="s">
        <v>136</v>
      </c>
      <c r="B119" s="310"/>
      <c r="C119" s="310"/>
      <c r="D119" s="310"/>
    </row>
    <row r="120" spans="1:10" ht="55.5" customHeight="1" thickTop="1" thickBot="1">
      <c r="A120" s="168"/>
      <c r="B120" s="191" t="s">
        <v>340</v>
      </c>
      <c r="C120" s="254" t="s">
        <v>341</v>
      </c>
      <c r="D120" s="132"/>
      <c r="E120" s="196">
        <v>7</v>
      </c>
      <c r="F120" s="198">
        <v>7</v>
      </c>
      <c r="G120" s="198">
        <v>6.2</v>
      </c>
      <c r="H120" s="199"/>
      <c r="I120" s="219">
        <v>0</v>
      </c>
      <c r="J120" s="199"/>
    </row>
    <row r="121" spans="1:10" ht="17.100000000000001" customHeight="1" thickTop="1" thickBot="1">
      <c r="A121" s="171"/>
      <c r="B121" s="2" t="s">
        <v>49</v>
      </c>
      <c r="D121" s="77"/>
    </row>
    <row r="122" spans="1:10" ht="17.100000000000001" customHeight="1" thickTop="1" thickBot="1">
      <c r="A122" s="343" t="s">
        <v>306</v>
      </c>
      <c r="B122" s="344"/>
      <c r="C122" s="345"/>
      <c r="D122" s="181">
        <v>1939</v>
      </c>
      <c r="E122" s="230">
        <v>180</v>
      </c>
      <c r="F122" s="230">
        <v>57</v>
      </c>
      <c r="G122" s="235">
        <v>90.56</v>
      </c>
      <c r="H122" s="230">
        <v>6</v>
      </c>
      <c r="I122" s="230">
        <v>153</v>
      </c>
      <c r="J122" s="230">
        <v>0</v>
      </c>
    </row>
    <row r="123" spans="1:10" ht="17.100000000000001" customHeight="1" thickTop="1" thickBot="1">
      <c r="A123" s="346" t="s">
        <v>172</v>
      </c>
      <c r="B123" s="347"/>
      <c r="C123" s="348"/>
      <c r="D123" s="180">
        <v>1939</v>
      </c>
      <c r="E123" s="231">
        <v>180</v>
      </c>
      <c r="F123" s="231">
        <v>57</v>
      </c>
      <c r="G123" s="236">
        <v>90.56</v>
      </c>
      <c r="H123" s="231">
        <v>6</v>
      </c>
      <c r="I123" s="231">
        <v>153</v>
      </c>
      <c r="J123" s="231">
        <v>0</v>
      </c>
    </row>
    <row r="124" spans="1:10" ht="17.100000000000001" customHeight="1" thickTop="1" thickBot="1">
      <c r="A124" s="349" t="s">
        <v>293</v>
      </c>
      <c r="B124" s="350"/>
      <c r="C124" s="351"/>
      <c r="D124" s="183">
        <v>1939</v>
      </c>
      <c r="E124" s="232">
        <v>180</v>
      </c>
      <c r="F124" s="232">
        <v>57</v>
      </c>
      <c r="G124" s="237">
        <v>90.56</v>
      </c>
      <c r="H124" s="232">
        <v>6</v>
      </c>
      <c r="I124" s="232">
        <v>153</v>
      </c>
      <c r="J124" s="232">
        <v>0</v>
      </c>
    </row>
    <row r="125" spans="1:10" ht="17.100000000000001" customHeight="1" thickTop="1">
      <c r="C125" s="147"/>
      <c r="D125" s="148"/>
    </row>
    <row r="126" spans="1:10" ht="40.15" customHeight="1">
      <c r="A126" s="331" t="s">
        <v>53</v>
      </c>
      <c r="B126" s="331"/>
      <c r="C126" s="331"/>
      <c r="D126" s="331"/>
      <c r="E126" s="331"/>
      <c r="F126" s="331"/>
      <c r="G126" s="331"/>
      <c r="H126" s="331"/>
      <c r="I126" s="335">
        <f>H33</f>
        <v>6</v>
      </c>
      <c r="J126" s="335"/>
    </row>
    <row r="127" spans="1:10" ht="40.15" customHeight="1">
      <c r="A127" s="334" t="s">
        <v>276</v>
      </c>
      <c r="B127" s="334"/>
      <c r="C127" s="334"/>
      <c r="D127" s="334"/>
      <c r="E127" s="334"/>
      <c r="F127" s="334"/>
      <c r="G127" s="334"/>
      <c r="H127" s="334"/>
      <c r="I127" s="335">
        <v>100</v>
      </c>
      <c r="J127" s="335"/>
    </row>
    <row r="128" spans="1:10" ht="40.15" customHeight="1">
      <c r="A128" s="334" t="s">
        <v>55</v>
      </c>
      <c r="B128" s="334"/>
      <c r="C128" s="334"/>
      <c r="D128" s="334"/>
      <c r="E128" s="334"/>
      <c r="F128" s="334"/>
      <c r="G128" s="334"/>
      <c r="H128" s="334"/>
      <c r="I128" s="336">
        <f>F122/E122*100</f>
        <v>31.666666666666664</v>
      </c>
      <c r="J128" s="336"/>
    </row>
    <row r="129" spans="1:10" ht="40.15" customHeight="1">
      <c r="A129" s="334" t="s">
        <v>61</v>
      </c>
      <c r="B129" s="334"/>
      <c r="C129" s="334"/>
      <c r="D129" s="334"/>
      <c r="E129" s="334"/>
      <c r="F129" s="334"/>
      <c r="G129" s="334"/>
      <c r="H129" s="334"/>
      <c r="I129" s="336">
        <f>(G122/E122)*100</f>
        <v>50.311111111111117</v>
      </c>
      <c r="J129" s="336"/>
    </row>
    <row r="130" spans="1:10" ht="49.9" customHeight="1">
      <c r="A130" s="331" t="s">
        <v>277</v>
      </c>
      <c r="B130" s="331"/>
      <c r="C130" s="331"/>
      <c r="D130" s="331"/>
      <c r="E130" s="331"/>
      <c r="F130" s="331"/>
      <c r="G130" s="331"/>
      <c r="H130" s="331"/>
      <c r="I130" s="332">
        <f>(I122/E122)*100</f>
        <v>85</v>
      </c>
      <c r="J130" s="332"/>
    </row>
    <row r="131" spans="1:10" ht="40.15" customHeight="1">
      <c r="A131" s="331" t="s">
        <v>278</v>
      </c>
      <c r="B131" s="331"/>
      <c r="C131" s="331"/>
      <c r="D131" s="331"/>
      <c r="E131" s="331"/>
      <c r="F131" s="331"/>
      <c r="G131" s="331"/>
      <c r="H131" s="331"/>
      <c r="I131" s="332">
        <f>(I123/E123)*100</f>
        <v>85</v>
      </c>
      <c r="J131" s="332"/>
    </row>
    <row r="132" spans="1:10" ht="40.15" customHeight="1">
      <c r="A132" s="331" t="s">
        <v>299</v>
      </c>
      <c r="B132" s="331"/>
      <c r="C132" s="331"/>
      <c r="D132" s="331"/>
      <c r="E132" s="331"/>
      <c r="F132" s="331"/>
      <c r="G132" s="331"/>
      <c r="H132" s="331"/>
      <c r="I132" s="332">
        <f t="shared" ref="I132" si="4">(I124/E124)*100</f>
        <v>85</v>
      </c>
      <c r="J132" s="332"/>
    </row>
    <row r="133" spans="1:10" ht="40.15" customHeight="1">
      <c r="A133" s="331" t="s">
        <v>58</v>
      </c>
      <c r="B133" s="331"/>
      <c r="C133" s="331"/>
      <c r="D133" s="331"/>
      <c r="E133" s="331"/>
      <c r="F133" s="331"/>
      <c r="G133" s="331"/>
      <c r="H133" s="331"/>
      <c r="I133" s="333" t="s">
        <v>275</v>
      </c>
      <c r="J133" s="333"/>
    </row>
    <row r="134" spans="1:10" ht="17.100000000000001" customHeight="1">
      <c r="D134" s="77"/>
    </row>
    <row r="135" spans="1:10" ht="17.100000000000001" customHeight="1">
      <c r="D135" s="77"/>
    </row>
    <row r="136" spans="1:10" ht="17.100000000000001" customHeight="1">
      <c r="D136" s="77"/>
    </row>
    <row r="137" spans="1:10" ht="17.100000000000001" customHeight="1">
      <c r="D137" s="77"/>
    </row>
    <row r="138" spans="1:10" ht="17.100000000000001" customHeight="1">
      <c r="D138" s="77"/>
    </row>
    <row r="139" spans="1:10" ht="17.100000000000001" customHeight="1">
      <c r="D139" s="77"/>
    </row>
    <row r="140" spans="1:10" ht="17.100000000000001" customHeight="1">
      <c r="D140" s="77"/>
    </row>
    <row r="141" spans="1:10" ht="17.100000000000001" customHeight="1">
      <c r="D141" s="77"/>
    </row>
    <row r="142" spans="1:10" ht="17.100000000000001" customHeight="1">
      <c r="D142" s="77"/>
    </row>
    <row r="143" spans="1:10" ht="17.100000000000001" customHeight="1">
      <c r="D143" s="77"/>
    </row>
    <row r="144" spans="1:10" ht="17.100000000000001" customHeight="1">
      <c r="D144" s="77"/>
    </row>
    <row r="145" spans="4:4" ht="17.100000000000001" customHeight="1">
      <c r="D145" s="77"/>
    </row>
    <row r="146" spans="4:4" ht="17.100000000000001" customHeight="1">
      <c r="D146" s="77"/>
    </row>
    <row r="147" spans="4:4">
      <c r="D147" s="77"/>
    </row>
    <row r="148" spans="4:4">
      <c r="D148" s="77"/>
    </row>
    <row r="149" spans="4:4">
      <c r="D149" s="77"/>
    </row>
    <row r="150" spans="4:4">
      <c r="D150" s="77"/>
    </row>
    <row r="151" spans="4:4">
      <c r="D151" s="77"/>
    </row>
    <row r="152" spans="4:4">
      <c r="D152" s="77"/>
    </row>
    <row r="153" spans="4:4">
      <c r="D153" s="77"/>
    </row>
    <row r="154" spans="4:4">
      <c r="D154" s="77"/>
    </row>
    <row r="155" spans="4:4">
      <c r="D155" s="77"/>
    </row>
    <row r="156" spans="4:4">
      <c r="D156" s="77"/>
    </row>
    <row r="157" spans="4:4">
      <c r="D157" s="77"/>
    </row>
    <row r="158" spans="4:4">
      <c r="D158" s="77"/>
    </row>
    <row r="159" spans="4:4">
      <c r="D159" s="77"/>
    </row>
    <row r="160" spans="4:4">
      <c r="D160" s="77"/>
    </row>
    <row r="161" spans="4:4">
      <c r="D161" s="77"/>
    </row>
    <row r="162" spans="4:4">
      <c r="D162" s="77"/>
    </row>
    <row r="163" spans="4:4">
      <c r="D163" s="77"/>
    </row>
    <row r="164" spans="4:4">
      <c r="D164" s="77"/>
    </row>
    <row r="165" spans="4:4">
      <c r="D165" s="77"/>
    </row>
    <row r="166" spans="4:4">
      <c r="D166" s="77"/>
    </row>
    <row r="167" spans="4:4">
      <c r="D167" s="77"/>
    </row>
    <row r="168" spans="4:4">
      <c r="D168" s="77"/>
    </row>
    <row r="169" spans="4:4">
      <c r="D169" s="77"/>
    </row>
    <row r="170" spans="4:4">
      <c r="D170" s="77"/>
    </row>
    <row r="171" spans="4:4">
      <c r="D171" s="77"/>
    </row>
    <row r="172" spans="4:4">
      <c r="D172" s="77"/>
    </row>
    <row r="173" spans="4:4">
      <c r="D173" s="77"/>
    </row>
    <row r="174" spans="4:4">
      <c r="D174" s="77"/>
    </row>
    <row r="175" spans="4:4">
      <c r="D175" s="77"/>
    </row>
    <row r="176" spans="4:4">
      <c r="D176" s="77"/>
    </row>
    <row r="177" spans="4:4">
      <c r="D177" s="77"/>
    </row>
    <row r="178" spans="4:4">
      <c r="D178" s="77"/>
    </row>
    <row r="179" spans="4:4">
      <c r="D179" s="77"/>
    </row>
    <row r="180" spans="4:4">
      <c r="D180" s="77"/>
    </row>
    <row r="181" spans="4:4">
      <c r="D181" s="77"/>
    </row>
    <row r="182" spans="4:4">
      <c r="D182" s="77"/>
    </row>
    <row r="183" spans="4:4">
      <c r="D183" s="77"/>
    </row>
    <row r="184" spans="4:4">
      <c r="D184" s="77"/>
    </row>
    <row r="185" spans="4:4">
      <c r="D185" s="77"/>
    </row>
    <row r="186" spans="4:4">
      <c r="D186" s="77"/>
    </row>
    <row r="187" spans="4:4">
      <c r="D187" s="77"/>
    </row>
    <row r="188" spans="4:4">
      <c r="D188" s="77"/>
    </row>
    <row r="189" spans="4:4">
      <c r="D189" s="77"/>
    </row>
    <row r="190" spans="4:4">
      <c r="D190" s="77"/>
    </row>
    <row r="191" spans="4:4">
      <c r="D191" s="77"/>
    </row>
    <row r="192" spans="4:4">
      <c r="D192" s="77"/>
    </row>
    <row r="193" spans="4:4">
      <c r="D193" s="77"/>
    </row>
    <row r="194" spans="4:4">
      <c r="D194" s="77"/>
    </row>
    <row r="195" spans="4:4">
      <c r="D195" s="77"/>
    </row>
    <row r="196" spans="4:4">
      <c r="D196" s="77"/>
    </row>
    <row r="197" spans="4:4">
      <c r="D197" s="77"/>
    </row>
    <row r="198" spans="4:4">
      <c r="D198" s="77"/>
    </row>
    <row r="199" spans="4:4">
      <c r="D199" s="77"/>
    </row>
    <row r="200" spans="4:4">
      <c r="D200" s="77"/>
    </row>
    <row r="201" spans="4:4">
      <c r="D201" s="77"/>
    </row>
    <row r="202" spans="4:4">
      <c r="D202" s="77"/>
    </row>
    <row r="203" spans="4:4">
      <c r="D203" s="77"/>
    </row>
    <row r="204" spans="4:4">
      <c r="D204" s="77"/>
    </row>
    <row r="205" spans="4:4">
      <c r="D205" s="77"/>
    </row>
    <row r="206" spans="4:4">
      <c r="D206" s="77"/>
    </row>
    <row r="207" spans="4:4">
      <c r="D207" s="77"/>
    </row>
    <row r="208" spans="4:4">
      <c r="D208" s="77"/>
    </row>
    <row r="209" spans="4:4">
      <c r="D209" s="77"/>
    </row>
    <row r="210" spans="4:4">
      <c r="D210" s="77"/>
    </row>
    <row r="211" spans="4:4">
      <c r="D211" s="77"/>
    </row>
    <row r="212" spans="4:4">
      <c r="D212" s="77"/>
    </row>
    <row r="213" spans="4:4">
      <c r="D213" s="77"/>
    </row>
    <row r="214" spans="4:4">
      <c r="D214" s="77"/>
    </row>
    <row r="215" spans="4:4">
      <c r="D215" s="77"/>
    </row>
    <row r="216" spans="4:4">
      <c r="D216" s="77"/>
    </row>
    <row r="217" spans="4:4">
      <c r="D217" s="77"/>
    </row>
    <row r="218" spans="4:4">
      <c r="D218" s="77"/>
    </row>
    <row r="219" spans="4:4">
      <c r="D219" s="77"/>
    </row>
    <row r="220" spans="4:4">
      <c r="D220" s="77"/>
    </row>
    <row r="221" spans="4:4">
      <c r="D221" s="77"/>
    </row>
    <row r="222" spans="4:4">
      <c r="D222" s="77"/>
    </row>
    <row r="223" spans="4:4">
      <c r="D223" s="77"/>
    </row>
    <row r="224" spans="4:4">
      <c r="D224" s="77"/>
    </row>
    <row r="225" spans="4:4">
      <c r="D225" s="77"/>
    </row>
    <row r="226" spans="4:4">
      <c r="D226" s="77"/>
    </row>
    <row r="227" spans="4:4">
      <c r="D227" s="77"/>
    </row>
    <row r="228" spans="4:4">
      <c r="D228" s="77"/>
    </row>
    <row r="229" spans="4:4">
      <c r="D229" s="77"/>
    </row>
    <row r="230" spans="4:4">
      <c r="D230" s="77"/>
    </row>
    <row r="231" spans="4:4">
      <c r="D231" s="77"/>
    </row>
    <row r="232" spans="4:4">
      <c r="D232" s="77"/>
    </row>
    <row r="233" spans="4:4">
      <c r="D233" s="77"/>
    </row>
    <row r="234" spans="4:4">
      <c r="D234" s="77"/>
    </row>
    <row r="235" spans="4:4">
      <c r="D235" s="77"/>
    </row>
    <row r="236" spans="4:4">
      <c r="D236" s="77"/>
    </row>
    <row r="237" spans="4:4">
      <c r="D237" s="77"/>
    </row>
    <row r="238" spans="4:4">
      <c r="D238" s="77"/>
    </row>
    <row r="239" spans="4:4">
      <c r="D239" s="77"/>
    </row>
    <row r="240" spans="4:4">
      <c r="D240" s="77"/>
    </row>
    <row r="241" spans="4:4">
      <c r="D241" s="77"/>
    </row>
    <row r="242" spans="4:4">
      <c r="D242" s="77"/>
    </row>
    <row r="243" spans="4:4">
      <c r="D243" s="77"/>
    </row>
    <row r="244" spans="4:4">
      <c r="D244" s="77"/>
    </row>
  </sheetData>
  <mergeCells count="55">
    <mergeCell ref="A9:D9"/>
    <mergeCell ref="A14:D14"/>
    <mergeCell ref="D10:D11"/>
    <mergeCell ref="F10:J11"/>
    <mergeCell ref="A2:J2"/>
    <mergeCell ref="A3:D3"/>
    <mergeCell ref="A4:D4"/>
    <mergeCell ref="A8:D8"/>
    <mergeCell ref="A5:D5"/>
    <mergeCell ref="A6:D6"/>
    <mergeCell ref="A7:D7"/>
    <mergeCell ref="A122:C122"/>
    <mergeCell ref="A123:C123"/>
    <mergeCell ref="A30:D30"/>
    <mergeCell ref="A47:C47"/>
    <mergeCell ref="A124:C124"/>
    <mergeCell ref="A33:C33"/>
    <mergeCell ref="A61:C61"/>
    <mergeCell ref="A70:C70"/>
    <mergeCell ref="A75:C75"/>
    <mergeCell ref="A34:D34"/>
    <mergeCell ref="A76:D76"/>
    <mergeCell ref="A62:D62"/>
    <mergeCell ref="A48:D48"/>
    <mergeCell ref="A71:D71"/>
    <mergeCell ref="A89:D89"/>
    <mergeCell ref="A77:D77"/>
    <mergeCell ref="A102:D102"/>
    <mergeCell ref="A112:D112"/>
    <mergeCell ref="A118:B118"/>
    <mergeCell ref="A119:D119"/>
    <mergeCell ref="A111:C111"/>
    <mergeCell ref="A26:D26"/>
    <mergeCell ref="A25:C25"/>
    <mergeCell ref="A29:C29"/>
    <mergeCell ref="A100:C100"/>
    <mergeCell ref="A101:D101"/>
    <mergeCell ref="A87:B87"/>
    <mergeCell ref="A88:D88"/>
    <mergeCell ref="A133:H133"/>
    <mergeCell ref="I132:J132"/>
    <mergeCell ref="I133:J133"/>
    <mergeCell ref="A126:H126"/>
    <mergeCell ref="A127:H127"/>
    <mergeCell ref="A128:H128"/>
    <mergeCell ref="A129:H129"/>
    <mergeCell ref="I127:J127"/>
    <mergeCell ref="I128:J128"/>
    <mergeCell ref="I129:J129"/>
    <mergeCell ref="I130:J130"/>
    <mergeCell ref="I131:J131"/>
    <mergeCell ref="A130:H130"/>
    <mergeCell ref="A131:H131"/>
    <mergeCell ref="A132:H132"/>
    <mergeCell ref="I126:J126"/>
  </mergeCells>
  <printOptions horizontalCentered="1"/>
  <pageMargins left="0.11811023622047245" right="0.11811023622047245" top="0.82677165354330717" bottom="0.82677165354330717" header="0.11811023622047245" footer="0.11811023622047245"/>
  <pageSetup paperSize="9" scale="75" fitToHeight="0" orientation="portrait" r:id="rId1"/>
  <ignoredErrors>
    <ignoredError sqref="I2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246"/>
  <sheetViews>
    <sheetView zoomScale="80" zoomScaleNormal="80" zoomScaleSheetLayoutView="100" workbookViewId="0">
      <selection activeCell="I4" sqref="I4"/>
    </sheetView>
  </sheetViews>
  <sheetFormatPr defaultColWidth="9.140625" defaultRowHeight="15"/>
  <cols>
    <col min="1" max="1" width="6.7109375" style="1" customWidth="1"/>
    <col min="2" max="2" width="47" style="2" customWidth="1"/>
    <col min="3" max="3" width="14.28515625" style="3" customWidth="1"/>
    <col min="4" max="4" width="8.28515625" style="2" customWidth="1"/>
    <col min="5" max="5" width="7.5703125" style="2" customWidth="1"/>
    <col min="6" max="8" width="9.140625" style="2"/>
    <col min="9" max="9" width="14.140625" style="2" customWidth="1"/>
    <col min="10" max="16384" width="9.140625" style="2"/>
  </cols>
  <sheetData>
    <row r="1" spans="1:10" ht="16.149999999999999" customHeight="1"/>
    <row r="2" spans="1:10" ht="15" customHeight="1">
      <c r="A2" s="361" t="s">
        <v>281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ht="15" customHeight="1">
      <c r="A3" s="362" t="s">
        <v>62</v>
      </c>
      <c r="B3" s="362"/>
      <c r="C3" s="362"/>
      <c r="D3" s="362"/>
    </row>
    <row r="4" spans="1:10" ht="15" customHeight="1">
      <c r="A4" s="362" t="s">
        <v>63</v>
      </c>
      <c r="B4" s="362"/>
      <c r="C4" s="362"/>
      <c r="D4" s="362"/>
    </row>
    <row r="5" spans="1:10" ht="15" customHeight="1">
      <c r="A5" s="362" t="s">
        <v>64</v>
      </c>
      <c r="B5" s="362"/>
      <c r="C5" s="362"/>
      <c r="D5" s="362"/>
    </row>
    <row r="6" spans="1:10" ht="15" customHeight="1">
      <c r="A6" s="352" t="s">
        <v>65</v>
      </c>
      <c r="B6" s="352"/>
      <c r="C6" s="352"/>
      <c r="D6" s="352"/>
    </row>
    <row r="7" spans="1:10" ht="15" customHeight="1">
      <c r="A7" s="362" t="s">
        <v>257</v>
      </c>
      <c r="B7" s="362"/>
      <c r="C7" s="362"/>
      <c r="D7" s="362"/>
    </row>
    <row r="8" spans="1:10" ht="15" customHeight="1">
      <c r="A8" s="362" t="s">
        <v>342</v>
      </c>
      <c r="B8" s="362"/>
      <c r="C8" s="362"/>
      <c r="D8" s="362"/>
    </row>
    <row r="9" spans="1:10" ht="15" customHeight="1" thickBot="1">
      <c r="A9" s="352" t="s">
        <v>290</v>
      </c>
      <c r="B9" s="352"/>
      <c r="C9" s="352"/>
      <c r="D9" s="352"/>
    </row>
    <row r="10" spans="1:10" ht="12.95" customHeight="1" thickTop="1">
      <c r="D10" s="354"/>
      <c r="E10" s="149"/>
      <c r="F10" s="355" t="s">
        <v>6</v>
      </c>
      <c r="G10" s="356"/>
      <c r="H10" s="356"/>
      <c r="I10" s="356"/>
      <c r="J10" s="357"/>
    </row>
    <row r="11" spans="1:10" ht="16.5" customHeight="1" thickBot="1">
      <c r="C11" s="173"/>
      <c r="D11" s="290"/>
      <c r="E11" s="149"/>
      <c r="F11" s="358"/>
      <c r="G11" s="359"/>
      <c r="H11" s="359"/>
      <c r="I11" s="359"/>
      <c r="J11" s="360"/>
    </row>
    <row r="12" spans="1:10" s="76" customFormat="1" ht="144" customHeight="1" thickTop="1" thickBot="1">
      <c r="A12" s="7" t="s">
        <v>13</v>
      </c>
      <c r="B12" s="8" t="s">
        <v>14</v>
      </c>
      <c r="C12" s="9" t="s">
        <v>15</v>
      </c>
      <c r="D12" s="97" t="s">
        <v>2</v>
      </c>
      <c r="E12" s="192" t="s">
        <v>16</v>
      </c>
      <c r="F12" s="193" t="s">
        <v>29</v>
      </c>
      <c r="G12" s="376" t="s">
        <v>60</v>
      </c>
      <c r="H12" s="193" t="s">
        <v>31</v>
      </c>
      <c r="I12" s="193" t="s">
        <v>291</v>
      </c>
      <c r="J12" s="193" t="s">
        <v>33</v>
      </c>
    </row>
    <row r="13" spans="1:10" s="72" customFormat="1" ht="15" customHeight="1" thickTop="1" thickBot="1">
      <c r="A13" s="73">
        <v>1</v>
      </c>
      <c r="B13" s="73">
        <v>2</v>
      </c>
      <c r="C13" s="73">
        <v>3</v>
      </c>
      <c r="D13" s="73">
        <v>7</v>
      </c>
      <c r="E13" s="194">
        <v>4</v>
      </c>
      <c r="F13" s="195">
        <v>5</v>
      </c>
      <c r="G13" s="70">
        <v>6</v>
      </c>
      <c r="H13" s="195">
        <v>7</v>
      </c>
      <c r="I13" s="195">
        <v>8</v>
      </c>
      <c r="J13" s="195">
        <v>9</v>
      </c>
    </row>
    <row r="14" spans="1:10" s="77" customFormat="1" ht="15" customHeight="1" thickTop="1" thickBot="1">
      <c r="A14" s="309" t="s">
        <v>66</v>
      </c>
      <c r="B14" s="310"/>
      <c r="C14" s="310"/>
      <c r="D14" s="310"/>
      <c r="G14" s="270"/>
    </row>
    <row r="15" spans="1:10" ht="35.450000000000003" customHeight="1" thickTop="1">
      <c r="A15" s="10">
        <v>1</v>
      </c>
      <c r="B15" s="160" t="s">
        <v>182</v>
      </c>
      <c r="C15" s="238" t="s">
        <v>199</v>
      </c>
      <c r="D15" s="58">
        <v>18</v>
      </c>
      <c r="E15" s="196">
        <v>2</v>
      </c>
      <c r="F15" s="197"/>
      <c r="G15" s="10">
        <v>0.8</v>
      </c>
      <c r="H15" s="199"/>
      <c r="I15" s="199"/>
      <c r="J15" s="199"/>
    </row>
    <row r="16" spans="1:10" ht="35.1" customHeight="1">
      <c r="A16" s="11">
        <v>2</v>
      </c>
      <c r="B16" s="161" t="s">
        <v>183</v>
      </c>
      <c r="C16" s="239" t="s">
        <v>200</v>
      </c>
      <c r="D16" s="16">
        <v>27</v>
      </c>
      <c r="E16" s="200">
        <v>2</v>
      </c>
      <c r="F16" s="201"/>
      <c r="G16" s="39">
        <v>1.1599999999999999</v>
      </c>
      <c r="H16" s="203"/>
      <c r="I16" s="203"/>
      <c r="J16" s="203"/>
    </row>
    <row r="17" spans="1:11" ht="35.1" customHeight="1">
      <c r="A17" s="11">
        <v>3</v>
      </c>
      <c r="B17" s="162" t="s">
        <v>184</v>
      </c>
      <c r="C17" s="240" t="s">
        <v>266</v>
      </c>
      <c r="D17" s="16">
        <v>18</v>
      </c>
      <c r="E17" s="200">
        <v>2</v>
      </c>
      <c r="F17" s="201"/>
      <c r="G17" s="39">
        <v>0.8</v>
      </c>
      <c r="H17" s="203"/>
      <c r="I17" s="203"/>
      <c r="J17" s="203"/>
    </row>
    <row r="18" spans="1:11" ht="35.1" customHeight="1">
      <c r="A18" s="11">
        <v>4</v>
      </c>
      <c r="B18" s="161" t="s">
        <v>185</v>
      </c>
      <c r="C18" s="239" t="s">
        <v>267</v>
      </c>
      <c r="D18" s="16">
        <v>27</v>
      </c>
      <c r="E18" s="200">
        <v>2</v>
      </c>
      <c r="F18" s="201"/>
      <c r="G18" s="39">
        <v>1.32</v>
      </c>
      <c r="H18" s="203"/>
      <c r="I18" s="203"/>
      <c r="J18" s="203"/>
    </row>
    <row r="19" spans="1:11" ht="15" customHeight="1">
      <c r="A19" s="11">
        <v>5</v>
      </c>
      <c r="B19" s="162" t="s">
        <v>67</v>
      </c>
      <c r="C19" s="241" t="s">
        <v>68</v>
      </c>
      <c r="D19" s="16">
        <v>3</v>
      </c>
      <c r="E19" s="200">
        <v>1</v>
      </c>
      <c r="F19" s="204"/>
      <c r="G19" s="39">
        <v>0.2</v>
      </c>
      <c r="H19" s="203"/>
      <c r="I19" s="203"/>
      <c r="J19" s="203"/>
    </row>
    <row r="20" spans="1:11" ht="22.5" customHeight="1">
      <c r="A20" s="11">
        <v>6</v>
      </c>
      <c r="B20" s="161" t="s">
        <v>203</v>
      </c>
      <c r="C20" s="242" t="s">
        <v>234</v>
      </c>
      <c r="D20" s="180">
        <v>16</v>
      </c>
      <c r="E20" s="205">
        <v>2</v>
      </c>
      <c r="F20" s="204"/>
      <c r="G20" s="11">
        <v>0.72</v>
      </c>
      <c r="H20" s="206"/>
      <c r="I20" s="206"/>
      <c r="J20" s="206"/>
    </row>
    <row r="21" spans="1:11" ht="15" customHeight="1">
      <c r="A21" s="11">
        <v>7</v>
      </c>
      <c r="B21" s="162" t="s">
        <v>69</v>
      </c>
      <c r="C21" s="243" t="s">
        <v>70</v>
      </c>
      <c r="D21" s="180">
        <v>8</v>
      </c>
      <c r="E21" s="202">
        <v>1</v>
      </c>
      <c r="F21" s="204"/>
      <c r="G21" s="11">
        <v>0.4</v>
      </c>
      <c r="H21" s="206"/>
      <c r="I21" s="205">
        <v>1</v>
      </c>
      <c r="J21" s="206"/>
    </row>
    <row r="22" spans="1:11" ht="15" customHeight="1" thickBot="1">
      <c r="A22" s="11">
        <v>8</v>
      </c>
      <c r="B22" s="162" t="s">
        <v>71</v>
      </c>
      <c r="C22" s="243" t="s">
        <v>268</v>
      </c>
      <c r="D22" s="180">
        <v>8</v>
      </c>
      <c r="E22" s="202">
        <v>1</v>
      </c>
      <c r="F22" s="204"/>
      <c r="G22" s="11">
        <v>0.4</v>
      </c>
      <c r="H22" s="206"/>
      <c r="I22" s="206"/>
      <c r="J22" s="206"/>
    </row>
    <row r="23" spans="1:11" s="77" customFormat="1" ht="17.100000000000001" customHeight="1" thickTop="1" thickBot="1">
      <c r="A23" s="300" t="s">
        <v>19</v>
      </c>
      <c r="B23" s="337"/>
      <c r="C23" s="337"/>
      <c r="D23" s="177">
        <v>125</v>
      </c>
      <c r="E23" s="210">
        <v>13</v>
      </c>
      <c r="F23" s="210">
        <v>0</v>
      </c>
      <c r="G23" s="263">
        <v>5.8</v>
      </c>
      <c r="H23" s="211">
        <v>0</v>
      </c>
      <c r="I23" s="211">
        <v>1</v>
      </c>
      <c r="J23" s="211">
        <v>0</v>
      </c>
    </row>
    <row r="24" spans="1:11" s="77" customFormat="1" ht="17.100000000000001" customHeight="1" thickTop="1" thickBot="1">
      <c r="A24" s="309" t="s">
        <v>72</v>
      </c>
      <c r="B24" s="310"/>
      <c r="C24" s="310"/>
      <c r="D24" s="310"/>
      <c r="E24" s="320"/>
      <c r="F24" s="320"/>
      <c r="G24" s="320"/>
      <c r="H24" s="320"/>
      <c r="I24" s="320"/>
      <c r="J24" s="320"/>
    </row>
    <row r="25" spans="1:11" ht="15" customHeight="1" thickTop="1">
      <c r="A25" s="14" t="s">
        <v>73</v>
      </c>
      <c r="B25" s="161" t="s">
        <v>179</v>
      </c>
      <c r="C25" s="163" t="s">
        <v>74</v>
      </c>
      <c r="D25" s="180">
        <v>16</v>
      </c>
      <c r="E25" s="196">
        <v>2</v>
      </c>
      <c r="F25" s="212">
        <v>2</v>
      </c>
      <c r="G25" s="61">
        <v>0.72</v>
      </c>
      <c r="H25" s="199"/>
      <c r="I25" s="196">
        <f>E25</f>
        <v>2</v>
      </c>
      <c r="J25" s="199"/>
    </row>
    <row r="26" spans="1:11" ht="15" customHeight="1" thickBot="1">
      <c r="A26" s="14" t="s">
        <v>75</v>
      </c>
      <c r="B26" s="161" t="s">
        <v>76</v>
      </c>
      <c r="C26" s="163" t="s">
        <v>77</v>
      </c>
      <c r="D26" s="16"/>
      <c r="E26" s="213"/>
      <c r="F26" s="214"/>
      <c r="G26" s="27"/>
      <c r="H26" s="209"/>
      <c r="I26" s="209"/>
      <c r="J26" s="209"/>
      <c r="K26" s="77"/>
    </row>
    <row r="27" spans="1:11" s="77" customFormat="1" ht="17.100000000000001" customHeight="1" thickTop="1" thickBot="1">
      <c r="A27" s="300" t="s">
        <v>19</v>
      </c>
      <c r="B27" s="337"/>
      <c r="C27" s="337"/>
      <c r="D27" s="177">
        <v>16</v>
      </c>
      <c r="E27" s="216">
        <v>2</v>
      </c>
      <c r="F27" s="210">
        <v>2</v>
      </c>
      <c r="G27" s="263">
        <v>0.72</v>
      </c>
      <c r="H27" s="211">
        <v>0</v>
      </c>
      <c r="I27" s="211">
        <v>2</v>
      </c>
      <c r="J27" s="211">
        <v>0</v>
      </c>
    </row>
    <row r="28" spans="1:11" s="77" customFormat="1" ht="17.100000000000001" customHeight="1" thickTop="1" thickBot="1">
      <c r="A28" s="233" t="s">
        <v>270</v>
      </c>
      <c r="B28" s="234"/>
      <c r="C28" s="234"/>
      <c r="D28" s="190"/>
      <c r="G28" s="270"/>
    </row>
    <row r="29" spans="1:11" s="77" customFormat="1" ht="17.100000000000001" customHeight="1" thickTop="1">
      <c r="A29" s="14" t="s">
        <v>271</v>
      </c>
      <c r="B29" s="161" t="s">
        <v>273</v>
      </c>
      <c r="C29" s="163" t="s">
        <v>279</v>
      </c>
      <c r="D29" s="180">
        <v>16</v>
      </c>
      <c r="E29" s="11">
        <v>3</v>
      </c>
      <c r="F29" s="180"/>
      <c r="G29" s="17">
        <v>0.72</v>
      </c>
      <c r="H29" s="18">
        <v>3</v>
      </c>
      <c r="I29" s="18"/>
      <c r="J29" s="18"/>
    </row>
    <row r="30" spans="1:11" s="77" customFormat="1" ht="17.100000000000001" customHeight="1" thickBot="1">
      <c r="A30" s="14" t="s">
        <v>272</v>
      </c>
      <c r="B30" s="161" t="s">
        <v>274</v>
      </c>
      <c r="C30" s="163" t="s">
        <v>280</v>
      </c>
      <c r="D30" s="16">
        <v>16</v>
      </c>
      <c r="E30" s="11">
        <v>3</v>
      </c>
      <c r="F30" s="180"/>
      <c r="G30" s="17">
        <v>0.72</v>
      </c>
      <c r="H30" s="18">
        <v>3</v>
      </c>
      <c r="I30" s="19"/>
      <c r="J30" s="18"/>
      <c r="K30" s="2"/>
    </row>
    <row r="31" spans="1:11" ht="17.100000000000001" customHeight="1" thickTop="1" thickBot="1">
      <c r="A31" s="300" t="s">
        <v>19</v>
      </c>
      <c r="B31" s="337"/>
      <c r="C31" s="337"/>
      <c r="D31" s="177">
        <v>32</v>
      </c>
      <c r="E31" s="217" t="s">
        <v>303</v>
      </c>
      <c r="F31" s="217" t="s">
        <v>304</v>
      </c>
      <c r="G31" s="377" t="s">
        <v>305</v>
      </c>
      <c r="H31" s="217" t="s">
        <v>303</v>
      </c>
      <c r="I31" s="217" t="s">
        <v>304</v>
      </c>
      <c r="J31" s="217" t="s">
        <v>304</v>
      </c>
    </row>
    <row r="32" spans="1:11" ht="15" customHeight="1" thickTop="1" thickBot="1">
      <c r="A32" s="323" t="s">
        <v>78</v>
      </c>
      <c r="B32" s="310"/>
      <c r="C32" s="310"/>
      <c r="D32" s="310"/>
    </row>
    <row r="33" spans="1:11" ht="22.5" customHeight="1" thickTop="1">
      <c r="A33" s="11">
        <v>11</v>
      </c>
      <c r="B33" s="244" t="s">
        <v>205</v>
      </c>
      <c r="C33" s="186" t="s">
        <v>235</v>
      </c>
      <c r="D33" s="181">
        <v>16</v>
      </c>
      <c r="E33" s="196">
        <v>3</v>
      </c>
      <c r="F33" s="198"/>
      <c r="G33" s="258">
        <v>0.88</v>
      </c>
      <c r="H33" s="196"/>
      <c r="I33" s="219">
        <f>E33</f>
        <v>3</v>
      </c>
      <c r="J33" s="199"/>
    </row>
    <row r="34" spans="1:11" ht="15" customHeight="1">
      <c r="A34" s="11">
        <v>12</v>
      </c>
      <c r="B34" s="245" t="s">
        <v>79</v>
      </c>
      <c r="C34" s="165" t="s">
        <v>80</v>
      </c>
      <c r="D34" s="169">
        <v>16</v>
      </c>
      <c r="E34" s="200">
        <v>2</v>
      </c>
      <c r="F34" s="202"/>
      <c r="G34" s="261">
        <v>0.8</v>
      </c>
      <c r="H34" s="200"/>
      <c r="I34" s="220"/>
      <c r="J34" s="203"/>
    </row>
    <row r="35" spans="1:11" ht="15" customHeight="1">
      <c r="A35" s="11">
        <v>13</v>
      </c>
      <c r="B35" s="266" t="s">
        <v>83</v>
      </c>
      <c r="C35" s="163" t="s">
        <v>84</v>
      </c>
      <c r="D35" s="169">
        <v>32</v>
      </c>
      <c r="E35" s="205">
        <v>6</v>
      </c>
      <c r="F35" s="269"/>
      <c r="G35" s="261">
        <v>1.6</v>
      </c>
      <c r="H35" s="205"/>
      <c r="I35" s="220">
        <f>E35</f>
        <v>6</v>
      </c>
      <c r="J35" s="206"/>
    </row>
    <row r="36" spans="1:11" ht="23.25" customHeight="1">
      <c r="A36" s="11">
        <v>14</v>
      </c>
      <c r="B36" s="245" t="s">
        <v>210</v>
      </c>
      <c r="C36" s="187" t="s">
        <v>236</v>
      </c>
      <c r="D36" s="169">
        <v>32</v>
      </c>
      <c r="E36" s="200">
        <v>6</v>
      </c>
      <c r="F36" s="202"/>
      <c r="G36" s="261">
        <v>1.6</v>
      </c>
      <c r="H36" s="200"/>
      <c r="I36" s="220">
        <f>E36</f>
        <v>6</v>
      </c>
      <c r="J36" s="203"/>
    </row>
    <row r="37" spans="1:11" ht="15" customHeight="1">
      <c r="A37" s="11">
        <v>15</v>
      </c>
      <c r="B37" s="245" t="s">
        <v>81</v>
      </c>
      <c r="C37" s="163" t="s">
        <v>82</v>
      </c>
      <c r="D37" s="180">
        <v>32</v>
      </c>
      <c r="E37" s="200">
        <v>6</v>
      </c>
      <c r="F37" s="202"/>
      <c r="G37" s="261">
        <v>1.6</v>
      </c>
      <c r="H37" s="200"/>
      <c r="I37" s="220">
        <f>E37</f>
        <v>6</v>
      </c>
      <c r="J37" s="203"/>
    </row>
    <row r="38" spans="1:11" ht="28.9" customHeight="1">
      <c r="A38" s="11">
        <v>16</v>
      </c>
      <c r="B38" s="245" t="s">
        <v>187</v>
      </c>
      <c r="C38" s="187" t="s">
        <v>241</v>
      </c>
      <c r="D38" s="169">
        <v>16</v>
      </c>
      <c r="E38" s="205">
        <v>2</v>
      </c>
      <c r="F38" s="269"/>
      <c r="G38" s="374">
        <v>0.72</v>
      </c>
      <c r="H38" s="205"/>
      <c r="I38" s="221"/>
      <c r="J38" s="206"/>
    </row>
    <row r="39" spans="1:11" ht="24.75" customHeight="1">
      <c r="A39" s="11">
        <v>17</v>
      </c>
      <c r="B39" s="245" t="s">
        <v>204</v>
      </c>
      <c r="C39" s="187" t="s">
        <v>237</v>
      </c>
      <c r="D39" s="169">
        <v>16</v>
      </c>
      <c r="E39" s="200">
        <v>3</v>
      </c>
      <c r="F39" s="202"/>
      <c r="G39" s="261">
        <v>0.88</v>
      </c>
      <c r="H39" s="200"/>
      <c r="I39" s="220">
        <f t="shared" ref="I39" si="0">E39</f>
        <v>3</v>
      </c>
      <c r="J39" s="203"/>
    </row>
    <row r="40" spans="1:11" ht="22.5">
      <c r="A40" s="11">
        <v>18</v>
      </c>
      <c r="B40" s="253" t="s">
        <v>209</v>
      </c>
      <c r="C40" s="188" t="s">
        <v>240</v>
      </c>
      <c r="D40" s="169">
        <v>32</v>
      </c>
      <c r="E40" s="200">
        <v>6</v>
      </c>
      <c r="F40" s="202"/>
      <c r="G40" s="261">
        <v>1.6</v>
      </c>
      <c r="H40" s="200"/>
      <c r="I40" s="220">
        <f>E40</f>
        <v>6</v>
      </c>
      <c r="J40" s="203"/>
    </row>
    <row r="41" spans="1:11" ht="26.25" customHeight="1">
      <c r="A41" s="11">
        <v>19</v>
      </c>
      <c r="B41" s="245" t="s">
        <v>211</v>
      </c>
      <c r="C41" s="187" t="s">
        <v>238</v>
      </c>
      <c r="D41" s="169">
        <v>32</v>
      </c>
      <c r="E41" s="205">
        <v>6</v>
      </c>
      <c r="F41" s="202"/>
      <c r="G41" s="261">
        <v>1.6</v>
      </c>
      <c r="H41" s="200"/>
      <c r="I41" s="220">
        <f>E41</f>
        <v>6</v>
      </c>
      <c r="J41" s="203"/>
    </row>
    <row r="42" spans="1:11" ht="27" customHeight="1">
      <c r="A42" s="11">
        <v>20</v>
      </c>
      <c r="B42" s="245" t="s">
        <v>207</v>
      </c>
      <c r="C42" s="187" t="s">
        <v>242</v>
      </c>
      <c r="D42" s="169">
        <v>24</v>
      </c>
      <c r="E42" s="200">
        <v>5</v>
      </c>
      <c r="F42" s="269"/>
      <c r="G42" s="374">
        <v>1.2</v>
      </c>
      <c r="H42" s="205"/>
      <c r="I42" s="221">
        <f>E42</f>
        <v>5</v>
      </c>
      <c r="J42" s="206"/>
    </row>
    <row r="43" spans="1:11" ht="27" customHeight="1">
      <c r="A43" s="11">
        <v>21</v>
      </c>
      <c r="B43" s="245" t="s">
        <v>206</v>
      </c>
      <c r="C43" s="187" t="s">
        <v>239</v>
      </c>
      <c r="D43" s="180">
        <v>24</v>
      </c>
      <c r="E43" s="200">
        <v>5</v>
      </c>
      <c r="F43" s="202"/>
      <c r="G43" s="261">
        <v>1.2</v>
      </c>
      <c r="H43" s="200"/>
      <c r="I43" s="220">
        <f>E43</f>
        <v>5</v>
      </c>
      <c r="J43" s="203"/>
    </row>
    <row r="44" spans="1:11" ht="23.25" customHeight="1" thickBot="1">
      <c r="A44" s="11">
        <v>22</v>
      </c>
      <c r="B44" s="247" t="s">
        <v>208</v>
      </c>
      <c r="C44" s="189" t="s">
        <v>243</v>
      </c>
      <c r="D44" s="183">
        <v>32</v>
      </c>
      <c r="E44" s="200">
        <v>6</v>
      </c>
      <c r="F44" s="223"/>
      <c r="G44" s="375">
        <v>1.6</v>
      </c>
      <c r="H44" s="207"/>
      <c r="I44" s="224">
        <f>E44</f>
        <v>6</v>
      </c>
      <c r="J44" s="209"/>
    </row>
    <row r="45" spans="1:11" s="77" customFormat="1" ht="17.100000000000001" customHeight="1" thickTop="1" thickBot="1">
      <c r="A45" s="300" t="s">
        <v>19</v>
      </c>
      <c r="B45" s="337"/>
      <c r="C45" s="337"/>
      <c r="D45" s="177">
        <v>304</v>
      </c>
      <c r="E45" s="210">
        <v>56</v>
      </c>
      <c r="F45" s="211">
        <v>0</v>
      </c>
      <c r="G45" s="263">
        <v>15.28</v>
      </c>
      <c r="H45" s="211">
        <v>0</v>
      </c>
      <c r="I45" s="211">
        <v>52</v>
      </c>
      <c r="J45" s="211">
        <v>0</v>
      </c>
      <c r="K45" s="2"/>
    </row>
    <row r="46" spans="1:11" ht="17.100000000000001" customHeight="1" thickTop="1" thickBot="1">
      <c r="A46" s="309" t="s">
        <v>85</v>
      </c>
      <c r="B46" s="310"/>
      <c r="C46" s="310"/>
      <c r="D46" s="310"/>
      <c r="E46" s="77"/>
      <c r="F46" s="77"/>
      <c r="G46" s="270"/>
      <c r="H46" s="77"/>
      <c r="I46" s="77"/>
      <c r="J46" s="77"/>
    </row>
    <row r="47" spans="1:11" ht="15" customHeight="1" thickTop="1">
      <c r="A47" s="10">
        <v>23</v>
      </c>
      <c r="B47" s="248" t="s">
        <v>86</v>
      </c>
      <c r="C47" s="164" t="s">
        <v>87</v>
      </c>
      <c r="D47" s="181">
        <v>32</v>
      </c>
      <c r="E47" s="196">
        <v>6</v>
      </c>
      <c r="F47" s="218"/>
      <c r="G47" s="258">
        <v>1.6</v>
      </c>
      <c r="H47" s="199"/>
      <c r="I47" s="219">
        <f>E47</f>
        <v>6</v>
      </c>
      <c r="J47" s="199"/>
    </row>
    <row r="48" spans="1:11" ht="23.25" customHeight="1">
      <c r="A48" s="11">
        <v>24</v>
      </c>
      <c r="B48" s="245" t="s">
        <v>192</v>
      </c>
      <c r="C48" s="187" t="s">
        <v>244</v>
      </c>
      <c r="D48" s="169">
        <v>16</v>
      </c>
      <c r="E48" s="200">
        <v>2</v>
      </c>
      <c r="F48" s="204"/>
      <c r="G48" s="261">
        <v>0.8</v>
      </c>
      <c r="H48" s="203"/>
      <c r="I48" s="220">
        <f t="shared" ref="I48:I57" si="1">E48</f>
        <v>2</v>
      </c>
      <c r="J48" s="203"/>
    </row>
    <row r="49" spans="1:11" ht="24" customHeight="1">
      <c r="A49" s="11">
        <v>25</v>
      </c>
      <c r="B49" s="245" t="s">
        <v>190</v>
      </c>
      <c r="C49" s="187" t="s">
        <v>245</v>
      </c>
      <c r="D49" s="169">
        <v>24</v>
      </c>
      <c r="E49" s="200">
        <v>5</v>
      </c>
      <c r="F49" s="204"/>
      <c r="G49" s="261">
        <v>1.2</v>
      </c>
      <c r="H49" s="203"/>
      <c r="I49" s="220">
        <f t="shared" si="1"/>
        <v>5</v>
      </c>
      <c r="J49" s="203"/>
    </row>
    <row r="50" spans="1:11" ht="23.25" customHeight="1">
      <c r="A50" s="11">
        <v>26</v>
      </c>
      <c r="B50" s="245" t="s">
        <v>191</v>
      </c>
      <c r="C50" s="187" t="s">
        <v>246</v>
      </c>
      <c r="D50" s="169">
        <v>16</v>
      </c>
      <c r="E50" s="200">
        <v>3</v>
      </c>
      <c r="F50" s="204"/>
      <c r="G50" s="261">
        <v>0.8</v>
      </c>
      <c r="H50" s="203"/>
      <c r="I50" s="220">
        <f t="shared" si="1"/>
        <v>3</v>
      </c>
      <c r="J50" s="203"/>
    </row>
    <row r="51" spans="1:11" ht="15" customHeight="1">
      <c r="A51" s="11">
        <v>27</v>
      </c>
      <c r="B51" s="246" t="s">
        <v>88</v>
      </c>
      <c r="C51" s="163" t="s">
        <v>89</v>
      </c>
      <c r="D51" s="169">
        <v>24</v>
      </c>
      <c r="E51" s="200">
        <v>5</v>
      </c>
      <c r="F51" s="204"/>
      <c r="G51" s="261">
        <v>1.2</v>
      </c>
      <c r="H51" s="203"/>
      <c r="I51" s="220">
        <f t="shared" si="1"/>
        <v>5</v>
      </c>
      <c r="J51" s="203"/>
    </row>
    <row r="52" spans="1:11" ht="24" customHeight="1">
      <c r="A52" s="11">
        <v>28</v>
      </c>
      <c r="B52" s="245" t="s">
        <v>196</v>
      </c>
      <c r="C52" s="187" t="s">
        <v>247</v>
      </c>
      <c r="D52" s="169">
        <v>24</v>
      </c>
      <c r="E52" s="200">
        <v>5</v>
      </c>
      <c r="F52" s="204"/>
      <c r="G52" s="261">
        <v>1.2</v>
      </c>
      <c r="H52" s="203"/>
      <c r="I52" s="220">
        <f t="shared" si="1"/>
        <v>5</v>
      </c>
      <c r="J52" s="203"/>
    </row>
    <row r="53" spans="1:11" ht="28.5" customHeight="1">
      <c r="A53" s="11">
        <v>29</v>
      </c>
      <c r="B53" s="246" t="s">
        <v>212</v>
      </c>
      <c r="C53" s="187" t="s">
        <v>248</v>
      </c>
      <c r="D53" s="169">
        <v>24</v>
      </c>
      <c r="E53" s="200">
        <v>5</v>
      </c>
      <c r="F53" s="204"/>
      <c r="G53" s="261">
        <v>1.2</v>
      </c>
      <c r="H53" s="203"/>
      <c r="I53" s="220">
        <f t="shared" si="1"/>
        <v>5</v>
      </c>
      <c r="J53" s="203"/>
    </row>
    <row r="54" spans="1:11" ht="15" customHeight="1">
      <c r="A54" s="11">
        <v>30</v>
      </c>
      <c r="B54" s="246" t="s">
        <v>90</v>
      </c>
      <c r="C54" s="163" t="s">
        <v>91</v>
      </c>
      <c r="D54" s="180">
        <v>16</v>
      </c>
      <c r="E54" s="200">
        <v>3</v>
      </c>
      <c r="F54" s="204"/>
      <c r="G54" s="261">
        <v>0.72</v>
      </c>
      <c r="H54" s="203"/>
      <c r="I54" s="220">
        <f t="shared" si="1"/>
        <v>3</v>
      </c>
      <c r="J54" s="203"/>
    </row>
    <row r="55" spans="1:11" ht="15" customHeight="1">
      <c r="A55" s="11">
        <v>31</v>
      </c>
      <c r="B55" s="246" t="s">
        <v>92</v>
      </c>
      <c r="C55" s="165" t="s">
        <v>93</v>
      </c>
      <c r="D55" s="169">
        <v>16</v>
      </c>
      <c r="E55" s="205">
        <v>3</v>
      </c>
      <c r="F55" s="204"/>
      <c r="G55" s="261">
        <v>0.8</v>
      </c>
      <c r="H55" s="206"/>
      <c r="I55" s="220">
        <f t="shared" si="1"/>
        <v>3</v>
      </c>
      <c r="J55" s="206"/>
    </row>
    <row r="56" spans="1:11" ht="27.75" customHeight="1">
      <c r="A56" s="11">
        <v>32</v>
      </c>
      <c r="B56" s="246" t="s">
        <v>193</v>
      </c>
      <c r="C56" s="187" t="s">
        <v>249</v>
      </c>
      <c r="D56" s="169">
        <v>32</v>
      </c>
      <c r="E56" s="205">
        <v>6</v>
      </c>
      <c r="F56" s="208"/>
      <c r="G56" s="261">
        <v>1.6</v>
      </c>
      <c r="H56" s="206"/>
      <c r="I56" s="220">
        <f t="shared" si="1"/>
        <v>6</v>
      </c>
      <c r="J56" s="206"/>
    </row>
    <row r="57" spans="1:11" ht="22.5" customHeight="1">
      <c r="A57" s="11">
        <v>33</v>
      </c>
      <c r="B57" s="245" t="s">
        <v>194</v>
      </c>
      <c r="C57" s="187" t="s">
        <v>250</v>
      </c>
      <c r="D57" s="169">
        <v>16</v>
      </c>
      <c r="E57" s="205">
        <v>3</v>
      </c>
      <c r="F57" s="208"/>
      <c r="G57" s="261">
        <v>0.88</v>
      </c>
      <c r="H57" s="206"/>
      <c r="I57" s="220">
        <f t="shared" si="1"/>
        <v>3</v>
      </c>
      <c r="J57" s="206"/>
    </row>
    <row r="58" spans="1:11" ht="15" customHeight="1" thickBot="1">
      <c r="A58" s="11">
        <v>34</v>
      </c>
      <c r="B58" s="246" t="s">
        <v>302</v>
      </c>
      <c r="C58" s="163" t="s">
        <v>334</v>
      </c>
      <c r="D58" s="169">
        <v>16</v>
      </c>
      <c r="E58" s="11">
        <v>2</v>
      </c>
      <c r="F58" s="121"/>
      <c r="G58" s="11">
        <v>0.72</v>
      </c>
      <c r="H58" s="124"/>
      <c r="I58" s="11"/>
      <c r="J58" s="124"/>
      <c r="K58" s="270"/>
    </row>
    <row r="59" spans="1:11" s="77" customFormat="1" ht="17.100000000000001" customHeight="1" thickTop="1" thickBot="1">
      <c r="A59" s="300" t="s">
        <v>19</v>
      </c>
      <c r="B59" s="337"/>
      <c r="C59" s="337"/>
      <c r="D59" s="177">
        <v>256</v>
      </c>
      <c r="E59" s="210">
        <v>48</v>
      </c>
      <c r="F59" s="211">
        <v>0</v>
      </c>
      <c r="G59" s="263">
        <v>12.72</v>
      </c>
      <c r="H59" s="211">
        <v>0</v>
      </c>
      <c r="I59" s="211">
        <v>46</v>
      </c>
      <c r="J59" s="211">
        <v>0</v>
      </c>
      <c r="K59" s="2"/>
    </row>
    <row r="60" spans="1:11" ht="17.100000000000001" customHeight="1" thickTop="1" thickBot="1">
      <c r="A60" s="309" t="s">
        <v>94</v>
      </c>
      <c r="B60" s="310"/>
      <c r="C60" s="310"/>
      <c r="D60" s="310"/>
      <c r="E60" s="77"/>
      <c r="F60" s="77"/>
      <c r="G60" s="270"/>
      <c r="H60" s="77"/>
      <c r="I60" s="77"/>
      <c r="J60" s="77"/>
    </row>
    <row r="61" spans="1:11" ht="15" customHeight="1" thickTop="1">
      <c r="A61" s="57" t="s">
        <v>98</v>
      </c>
      <c r="B61" s="249" t="s">
        <v>174</v>
      </c>
      <c r="C61" s="164" t="s">
        <v>95</v>
      </c>
      <c r="D61" s="181">
        <v>16</v>
      </c>
      <c r="E61" s="196">
        <v>2</v>
      </c>
      <c r="F61" s="198">
        <f>E61</f>
        <v>2</v>
      </c>
      <c r="G61" s="258">
        <v>0.8</v>
      </c>
      <c r="H61" s="199"/>
      <c r="I61" s="219">
        <v>3</v>
      </c>
      <c r="J61" s="199"/>
    </row>
    <row r="62" spans="1:11" ht="15" customHeight="1">
      <c r="A62" s="14" t="s">
        <v>100</v>
      </c>
      <c r="B62" s="246" t="s">
        <v>96</v>
      </c>
      <c r="C62" s="163" t="s">
        <v>97</v>
      </c>
      <c r="D62" s="169"/>
      <c r="E62" s="200"/>
      <c r="F62" s="202"/>
      <c r="G62" s="39">
        <v>0</v>
      </c>
      <c r="H62" s="203"/>
      <c r="I62" s="200"/>
      <c r="J62" s="203"/>
    </row>
    <row r="63" spans="1:11" ht="15" customHeight="1">
      <c r="A63" s="14" t="s">
        <v>153</v>
      </c>
      <c r="B63" s="246" t="s">
        <v>175</v>
      </c>
      <c r="C63" s="163" t="s">
        <v>99</v>
      </c>
      <c r="D63" s="169">
        <v>16</v>
      </c>
      <c r="E63" s="200">
        <v>2</v>
      </c>
      <c r="F63" s="202">
        <f>E63</f>
        <v>2</v>
      </c>
      <c r="G63" s="39">
        <v>0.8</v>
      </c>
      <c r="H63" s="203"/>
      <c r="I63" s="200">
        <v>3</v>
      </c>
      <c r="J63" s="203"/>
    </row>
    <row r="64" spans="1:11" ht="28.5" customHeight="1">
      <c r="A64" s="14" t="s">
        <v>102</v>
      </c>
      <c r="B64" s="246" t="s">
        <v>197</v>
      </c>
      <c r="C64" s="187" t="s">
        <v>251</v>
      </c>
      <c r="D64" s="169"/>
      <c r="E64" s="205"/>
      <c r="F64" s="202"/>
      <c r="G64" s="11">
        <v>0</v>
      </c>
      <c r="H64" s="206"/>
      <c r="I64" s="205"/>
      <c r="J64" s="206"/>
    </row>
    <row r="65" spans="1:11" ht="15" customHeight="1">
      <c r="A65" s="14" t="s">
        <v>177</v>
      </c>
      <c r="B65" s="246" t="s">
        <v>176</v>
      </c>
      <c r="C65" s="163" t="s">
        <v>101</v>
      </c>
      <c r="D65" s="169">
        <v>16</v>
      </c>
      <c r="E65" s="205">
        <v>2</v>
      </c>
      <c r="F65" s="202">
        <f>E65</f>
        <v>2</v>
      </c>
      <c r="G65" s="11">
        <v>0.8</v>
      </c>
      <c r="H65" s="206"/>
      <c r="I65" s="205">
        <v>3</v>
      </c>
      <c r="J65" s="206"/>
    </row>
    <row r="66" spans="1:11" ht="15" customHeight="1">
      <c r="A66" s="14" t="s">
        <v>156</v>
      </c>
      <c r="B66" s="246" t="s">
        <v>103</v>
      </c>
      <c r="C66" s="163" t="s">
        <v>104</v>
      </c>
      <c r="D66" s="169"/>
      <c r="E66" s="205"/>
      <c r="F66" s="202"/>
      <c r="G66" s="11">
        <v>0</v>
      </c>
      <c r="H66" s="206"/>
      <c r="I66" s="205"/>
      <c r="J66" s="206"/>
    </row>
    <row r="67" spans="1:11" ht="15" customHeight="1" thickBot="1">
      <c r="A67" s="14" t="s">
        <v>335</v>
      </c>
      <c r="B67" s="170" t="s">
        <v>178</v>
      </c>
      <c r="C67" s="185" t="s">
        <v>213</v>
      </c>
      <c r="D67" s="169">
        <v>8</v>
      </c>
      <c r="E67" s="205">
        <v>1</v>
      </c>
      <c r="F67" s="223">
        <f>E67</f>
        <v>1</v>
      </c>
      <c r="G67" s="24">
        <v>0.4</v>
      </c>
      <c r="H67" s="209"/>
      <c r="I67" s="207">
        <v>2</v>
      </c>
      <c r="J67" s="209"/>
      <c r="K67" s="77"/>
    </row>
    <row r="68" spans="1:11" s="77" customFormat="1" ht="17.100000000000001" customHeight="1" thickTop="1" thickBot="1">
      <c r="A68" s="300" t="s">
        <v>19</v>
      </c>
      <c r="B68" s="337"/>
      <c r="C68" s="337"/>
      <c r="D68" s="177">
        <v>56</v>
      </c>
      <c r="E68" s="210">
        <v>7</v>
      </c>
      <c r="F68" s="211">
        <v>7</v>
      </c>
      <c r="G68" s="263">
        <v>2.8</v>
      </c>
      <c r="H68" s="211">
        <v>0</v>
      </c>
      <c r="I68" s="211">
        <v>11</v>
      </c>
      <c r="J68" s="211">
        <v>0</v>
      </c>
      <c r="K68" s="2"/>
    </row>
    <row r="69" spans="1:11" ht="17.100000000000001" customHeight="1" thickTop="1" thickBot="1">
      <c r="A69" s="309" t="s">
        <v>294</v>
      </c>
      <c r="B69" s="310"/>
      <c r="C69" s="310"/>
      <c r="D69" s="310"/>
    </row>
    <row r="70" spans="1:11" ht="40.15" customHeight="1" thickTop="1">
      <c r="A70" s="39">
        <v>39</v>
      </c>
      <c r="B70" s="250" t="s">
        <v>298</v>
      </c>
      <c r="C70" s="166" t="s">
        <v>336</v>
      </c>
      <c r="D70" s="169">
        <v>16</v>
      </c>
      <c r="E70" s="196">
        <v>3</v>
      </c>
      <c r="F70" s="198">
        <v>3</v>
      </c>
      <c r="G70" s="258">
        <v>0.88</v>
      </c>
      <c r="H70" s="199"/>
      <c r="I70" s="219">
        <v>3</v>
      </c>
      <c r="J70" s="199"/>
    </row>
    <row r="71" spans="1:11" ht="40.15" customHeight="1">
      <c r="A71" s="11">
        <v>40</v>
      </c>
      <c r="B71" s="251" t="s">
        <v>296</v>
      </c>
      <c r="C71" s="167" t="s">
        <v>337</v>
      </c>
      <c r="D71" s="180">
        <v>16</v>
      </c>
      <c r="E71" s="205">
        <v>3</v>
      </c>
      <c r="F71" s="202">
        <v>3</v>
      </c>
      <c r="G71" s="11">
        <v>0.88</v>
      </c>
      <c r="H71" s="206"/>
      <c r="I71" s="205">
        <v>3</v>
      </c>
      <c r="J71" s="206"/>
    </row>
    <row r="72" spans="1:11" ht="40.15" customHeight="1" thickBot="1">
      <c r="A72" s="68">
        <v>41</v>
      </c>
      <c r="B72" s="251" t="s">
        <v>297</v>
      </c>
      <c r="C72" s="167" t="s">
        <v>338</v>
      </c>
      <c r="D72" s="180">
        <v>16</v>
      </c>
      <c r="E72" s="207">
        <v>3</v>
      </c>
      <c r="F72" s="202">
        <v>3</v>
      </c>
      <c r="G72" s="24">
        <v>0.88</v>
      </c>
      <c r="H72" s="209"/>
      <c r="I72" s="207">
        <v>3</v>
      </c>
      <c r="J72" s="209"/>
      <c r="K72" s="77"/>
    </row>
    <row r="73" spans="1:11" s="77" customFormat="1" ht="17.100000000000001" customHeight="1" thickTop="1" thickBot="1">
      <c r="A73" s="300" t="s">
        <v>19</v>
      </c>
      <c r="B73" s="337"/>
      <c r="C73" s="337"/>
      <c r="D73" s="177">
        <v>48</v>
      </c>
      <c r="E73" s="210">
        <v>9</v>
      </c>
      <c r="F73" s="211">
        <v>9</v>
      </c>
      <c r="G73" s="263">
        <v>2.64</v>
      </c>
      <c r="H73" s="211">
        <v>0</v>
      </c>
      <c r="I73" s="211">
        <v>9</v>
      </c>
      <c r="J73" s="211">
        <v>0</v>
      </c>
      <c r="K73" s="2"/>
    </row>
    <row r="74" spans="1:11" ht="17.100000000000001" customHeight="1" thickTop="1">
      <c r="A74" s="319" t="s">
        <v>181</v>
      </c>
      <c r="B74" s="320"/>
      <c r="C74" s="320"/>
      <c r="D74" s="320"/>
    </row>
    <row r="75" spans="1:11" ht="17.100000000000001" customHeight="1" thickBot="1">
      <c r="A75" s="323" t="s">
        <v>105</v>
      </c>
      <c r="B75" s="324"/>
      <c r="C75" s="324"/>
      <c r="D75" s="324"/>
    </row>
    <row r="76" spans="1:11" ht="15" customHeight="1" thickTop="1">
      <c r="A76" s="10">
        <v>42</v>
      </c>
      <c r="B76" s="244" t="s">
        <v>106</v>
      </c>
      <c r="C76" s="164" t="s">
        <v>107</v>
      </c>
      <c r="D76" s="181">
        <v>24</v>
      </c>
      <c r="E76" s="196">
        <v>4</v>
      </c>
      <c r="F76" s="198">
        <v>4</v>
      </c>
      <c r="G76" s="258">
        <v>1.1200000000000001</v>
      </c>
      <c r="H76" s="198"/>
      <c r="I76" s="198">
        <f>E76</f>
        <v>4</v>
      </c>
      <c r="J76" s="199"/>
    </row>
    <row r="77" spans="1:11" ht="15" customHeight="1">
      <c r="A77" s="11">
        <v>43</v>
      </c>
      <c r="B77" s="245" t="s">
        <v>108</v>
      </c>
      <c r="C77" s="163" t="s">
        <v>109</v>
      </c>
      <c r="D77" s="180">
        <v>24</v>
      </c>
      <c r="E77" s="200">
        <v>4</v>
      </c>
      <c r="F77" s="200">
        <v>4</v>
      </c>
      <c r="G77" s="374">
        <v>1.1200000000000001</v>
      </c>
      <c r="H77" s="200"/>
      <c r="I77" s="200">
        <f t="shared" ref="I77:I83" si="2">E77</f>
        <v>4</v>
      </c>
      <c r="J77" s="225"/>
    </row>
    <row r="78" spans="1:11" ht="15" customHeight="1">
      <c r="A78" s="11">
        <v>44</v>
      </c>
      <c r="B78" s="245" t="s">
        <v>110</v>
      </c>
      <c r="C78" s="163" t="s">
        <v>111</v>
      </c>
      <c r="D78" s="180">
        <v>24</v>
      </c>
      <c r="E78" s="200">
        <v>4</v>
      </c>
      <c r="F78" s="200">
        <v>4</v>
      </c>
      <c r="G78" s="11">
        <v>1.1200000000000001</v>
      </c>
      <c r="H78" s="200"/>
      <c r="I78" s="200">
        <f t="shared" si="2"/>
        <v>4</v>
      </c>
      <c r="J78" s="225"/>
    </row>
    <row r="79" spans="1:11" ht="15" customHeight="1">
      <c r="A79" s="11">
        <v>45</v>
      </c>
      <c r="B79" s="253" t="s">
        <v>118</v>
      </c>
      <c r="C79" s="163" t="s">
        <v>119</v>
      </c>
      <c r="D79" s="180">
        <v>16</v>
      </c>
      <c r="E79" s="205">
        <v>3</v>
      </c>
      <c r="F79" s="205">
        <v>3</v>
      </c>
      <c r="G79" s="39">
        <v>0.8</v>
      </c>
      <c r="H79" s="205"/>
      <c r="I79" s="205">
        <f>E79</f>
        <v>3</v>
      </c>
      <c r="J79" s="205"/>
    </row>
    <row r="80" spans="1:11" ht="25.9" customHeight="1">
      <c r="A80" s="11">
        <v>46</v>
      </c>
      <c r="B80" s="245" t="s">
        <v>198</v>
      </c>
      <c r="C80" s="187" t="s">
        <v>252</v>
      </c>
      <c r="D80" s="180">
        <v>16</v>
      </c>
      <c r="E80" s="200">
        <v>3</v>
      </c>
      <c r="F80" s="200">
        <v>3</v>
      </c>
      <c r="G80" s="11">
        <v>0.72</v>
      </c>
      <c r="H80" s="200"/>
      <c r="I80" s="200">
        <f>E80</f>
        <v>3</v>
      </c>
      <c r="J80" s="200"/>
    </row>
    <row r="81" spans="1:11" ht="25.9" customHeight="1">
      <c r="A81" s="11">
        <v>47</v>
      </c>
      <c r="B81" s="253" t="s">
        <v>114</v>
      </c>
      <c r="C81" s="163" t="s">
        <v>115</v>
      </c>
      <c r="D81" s="180">
        <v>32</v>
      </c>
      <c r="E81" s="205">
        <v>4</v>
      </c>
      <c r="F81" s="205">
        <v>4</v>
      </c>
      <c r="G81" s="11">
        <v>1.52</v>
      </c>
      <c r="H81" s="205"/>
      <c r="I81" s="205">
        <f>E81</f>
        <v>4</v>
      </c>
      <c r="J81" s="226"/>
    </row>
    <row r="82" spans="1:11" ht="25.9" customHeight="1">
      <c r="A82" s="11">
        <v>48</v>
      </c>
      <c r="B82" s="245" t="s">
        <v>195</v>
      </c>
      <c r="C82" s="187" t="s">
        <v>253</v>
      </c>
      <c r="D82" s="180">
        <v>24</v>
      </c>
      <c r="E82" s="205">
        <v>4</v>
      </c>
      <c r="F82" s="205">
        <v>4</v>
      </c>
      <c r="G82" s="374">
        <v>1.1200000000000001</v>
      </c>
      <c r="H82" s="205"/>
      <c r="I82" s="205">
        <f>E82</f>
        <v>4</v>
      </c>
      <c r="J82" s="226"/>
    </row>
    <row r="83" spans="1:11" ht="15" customHeight="1">
      <c r="A83" s="11">
        <v>49</v>
      </c>
      <c r="B83" s="245" t="s">
        <v>112</v>
      </c>
      <c r="C83" s="163" t="s">
        <v>113</v>
      </c>
      <c r="D83" s="180">
        <v>16</v>
      </c>
      <c r="E83" s="200">
        <v>3</v>
      </c>
      <c r="F83" s="200">
        <v>3</v>
      </c>
      <c r="G83" s="374">
        <v>0.72</v>
      </c>
      <c r="H83" s="200"/>
      <c r="I83" s="200">
        <f t="shared" si="2"/>
        <v>3</v>
      </c>
      <c r="J83" s="225"/>
    </row>
    <row r="84" spans="1:11" ht="15" customHeight="1" thickBot="1">
      <c r="A84" s="11">
        <v>50</v>
      </c>
      <c r="B84" s="253" t="s">
        <v>116</v>
      </c>
      <c r="C84" s="163" t="s">
        <v>117</v>
      </c>
      <c r="D84" s="180">
        <v>16</v>
      </c>
      <c r="E84" s="205">
        <v>3</v>
      </c>
      <c r="F84" s="205">
        <v>3</v>
      </c>
      <c r="G84" s="374">
        <v>0.72</v>
      </c>
      <c r="H84" s="205"/>
      <c r="I84" s="205">
        <f>E84</f>
        <v>3</v>
      </c>
      <c r="J84" s="226"/>
    </row>
    <row r="85" spans="1:11" s="77" customFormat="1" ht="17.100000000000001" customHeight="1" thickTop="1" thickBot="1">
      <c r="A85" s="308" t="s">
        <v>19</v>
      </c>
      <c r="B85" s="340"/>
      <c r="C85" s="340"/>
      <c r="D85" s="177">
        <v>192</v>
      </c>
      <c r="E85" s="227">
        <v>32</v>
      </c>
      <c r="F85" s="228">
        <v>32</v>
      </c>
      <c r="G85" s="36">
        <v>8.9600000000000009</v>
      </c>
      <c r="H85" s="228">
        <v>0</v>
      </c>
      <c r="I85" s="229">
        <v>32</v>
      </c>
      <c r="J85" s="228">
        <v>0</v>
      </c>
      <c r="K85" s="2"/>
    </row>
    <row r="86" spans="1:11" ht="17.100000000000001" customHeight="1" thickTop="1">
      <c r="A86" s="319" t="s">
        <v>120</v>
      </c>
      <c r="B86" s="320"/>
      <c r="C86" s="320"/>
      <c r="D86" s="320"/>
    </row>
    <row r="87" spans="1:11" ht="17.100000000000001" customHeight="1" thickBot="1">
      <c r="A87" s="323" t="s">
        <v>121</v>
      </c>
      <c r="B87" s="324"/>
      <c r="C87" s="324"/>
      <c r="D87" s="324"/>
    </row>
    <row r="88" spans="1:11" ht="26.25" customHeight="1" thickTop="1">
      <c r="A88" s="39">
        <v>42</v>
      </c>
      <c r="B88" s="253" t="s">
        <v>186</v>
      </c>
      <c r="C88" s="187" t="s">
        <v>255</v>
      </c>
      <c r="D88" s="180">
        <v>16</v>
      </c>
      <c r="E88" s="196">
        <v>3</v>
      </c>
      <c r="F88" s="198">
        <v>3</v>
      </c>
      <c r="G88" s="258">
        <v>0.72</v>
      </c>
      <c r="H88" s="199"/>
      <c r="I88" s="219">
        <f t="shared" ref="I88:I96" si="3">E88</f>
        <v>3</v>
      </c>
      <c r="J88" s="199"/>
    </row>
    <row r="89" spans="1:11" ht="15" customHeight="1">
      <c r="A89" s="39">
        <v>43</v>
      </c>
      <c r="B89" s="253" t="s">
        <v>125</v>
      </c>
      <c r="C89" s="163" t="s">
        <v>126</v>
      </c>
      <c r="D89" s="180">
        <v>24</v>
      </c>
      <c r="E89" s="200">
        <v>4</v>
      </c>
      <c r="F89" s="200">
        <v>4</v>
      </c>
      <c r="G89" s="39">
        <v>1.1200000000000001</v>
      </c>
      <c r="H89" s="203"/>
      <c r="I89" s="220">
        <f t="shared" si="3"/>
        <v>4</v>
      </c>
      <c r="J89" s="203"/>
    </row>
    <row r="90" spans="1:11" ht="15" customHeight="1">
      <c r="A90" s="11">
        <v>44</v>
      </c>
      <c r="B90" s="253" t="s">
        <v>127</v>
      </c>
      <c r="C90" s="163" t="s">
        <v>128</v>
      </c>
      <c r="D90" s="180">
        <v>16</v>
      </c>
      <c r="E90" s="200">
        <v>3</v>
      </c>
      <c r="F90" s="200">
        <v>3</v>
      </c>
      <c r="G90" s="39">
        <v>0.8</v>
      </c>
      <c r="H90" s="203"/>
      <c r="I90" s="220">
        <f t="shared" si="3"/>
        <v>3</v>
      </c>
      <c r="J90" s="203"/>
    </row>
    <row r="91" spans="1:11" ht="22.9" customHeight="1">
      <c r="A91" s="11">
        <v>45</v>
      </c>
      <c r="B91" s="253" t="s">
        <v>188</v>
      </c>
      <c r="C91" s="188" t="s">
        <v>254</v>
      </c>
      <c r="D91" s="169">
        <v>16</v>
      </c>
      <c r="E91" s="200">
        <v>3</v>
      </c>
      <c r="F91" s="200">
        <v>3</v>
      </c>
      <c r="G91" s="39">
        <v>0.72</v>
      </c>
      <c r="H91" s="203"/>
      <c r="I91" s="220">
        <f t="shared" si="3"/>
        <v>3</v>
      </c>
      <c r="J91" s="203"/>
    </row>
    <row r="92" spans="1:11" ht="15" customHeight="1">
      <c r="A92" s="11">
        <v>46</v>
      </c>
      <c r="B92" s="253" t="s">
        <v>133</v>
      </c>
      <c r="C92" s="163" t="s">
        <v>134</v>
      </c>
      <c r="D92" s="180">
        <v>24</v>
      </c>
      <c r="E92" s="200">
        <v>4</v>
      </c>
      <c r="F92" s="200">
        <v>4</v>
      </c>
      <c r="G92" s="39">
        <v>1.1200000000000001</v>
      </c>
      <c r="H92" s="203"/>
      <c r="I92" s="220">
        <f t="shared" si="3"/>
        <v>4</v>
      </c>
      <c r="J92" s="203"/>
    </row>
    <row r="93" spans="1:11" ht="15" customHeight="1">
      <c r="A93" s="11">
        <v>47</v>
      </c>
      <c r="B93" s="253" t="s">
        <v>124</v>
      </c>
      <c r="C93" s="163" t="s">
        <v>269</v>
      </c>
      <c r="D93" s="180">
        <v>8</v>
      </c>
      <c r="E93" s="200">
        <v>1</v>
      </c>
      <c r="F93" s="200">
        <v>1</v>
      </c>
      <c r="G93" s="39">
        <v>0.4</v>
      </c>
      <c r="H93" s="203"/>
      <c r="I93" s="220">
        <f t="shared" si="3"/>
        <v>1</v>
      </c>
      <c r="J93" s="203"/>
    </row>
    <row r="94" spans="1:11" ht="25.9" customHeight="1">
      <c r="A94" s="11">
        <v>48</v>
      </c>
      <c r="B94" s="253" t="s">
        <v>189</v>
      </c>
      <c r="C94" s="187" t="s">
        <v>256</v>
      </c>
      <c r="D94" s="180">
        <v>32</v>
      </c>
      <c r="E94" s="200">
        <v>4</v>
      </c>
      <c r="F94" s="200">
        <v>4</v>
      </c>
      <c r="G94" s="39">
        <v>1.52</v>
      </c>
      <c r="H94" s="203"/>
      <c r="I94" s="220">
        <f t="shared" si="3"/>
        <v>4</v>
      </c>
      <c r="J94" s="203"/>
    </row>
    <row r="95" spans="1:11" ht="15" customHeight="1">
      <c r="A95" s="11">
        <v>49</v>
      </c>
      <c r="B95" s="253" t="s">
        <v>129</v>
      </c>
      <c r="C95" s="163" t="s">
        <v>130</v>
      </c>
      <c r="D95" s="180">
        <v>16</v>
      </c>
      <c r="E95" s="205">
        <v>3</v>
      </c>
      <c r="F95" s="205">
        <v>3</v>
      </c>
      <c r="G95" s="11">
        <v>0.72</v>
      </c>
      <c r="H95" s="206"/>
      <c r="I95" s="220">
        <f t="shared" si="3"/>
        <v>3</v>
      </c>
      <c r="J95" s="206"/>
    </row>
    <row r="96" spans="1:11" ht="15" customHeight="1">
      <c r="A96" s="11">
        <v>50</v>
      </c>
      <c r="B96" s="253" t="s">
        <v>122</v>
      </c>
      <c r="C96" s="163" t="s">
        <v>123</v>
      </c>
      <c r="D96" s="180">
        <v>24</v>
      </c>
      <c r="E96" s="200">
        <v>4</v>
      </c>
      <c r="F96" s="200">
        <v>4</v>
      </c>
      <c r="G96" s="39">
        <v>1.1200000000000001</v>
      </c>
      <c r="H96" s="203"/>
      <c r="I96" s="220">
        <f t="shared" si="3"/>
        <v>4</v>
      </c>
      <c r="J96" s="203"/>
    </row>
    <row r="97" spans="1:11" ht="15" customHeight="1" thickBot="1">
      <c r="A97" s="11">
        <v>51</v>
      </c>
      <c r="B97" s="253" t="s">
        <v>131</v>
      </c>
      <c r="C97" s="163" t="s">
        <v>132</v>
      </c>
      <c r="D97" s="180">
        <v>16</v>
      </c>
      <c r="E97" s="205">
        <v>3</v>
      </c>
      <c r="F97" s="205">
        <v>3</v>
      </c>
      <c r="G97" s="11">
        <v>0.72</v>
      </c>
      <c r="H97" s="206"/>
      <c r="I97" s="220">
        <f t="shared" ref="I97" si="4">E97</f>
        <v>3</v>
      </c>
      <c r="J97" s="206"/>
    </row>
    <row r="98" spans="1:11" s="77" customFormat="1" ht="17.100000000000001" customHeight="1" thickTop="1" thickBot="1">
      <c r="A98" s="308" t="s">
        <v>19</v>
      </c>
      <c r="B98" s="340"/>
      <c r="C98" s="340"/>
      <c r="D98" s="177">
        <v>192</v>
      </c>
      <c r="E98" s="210">
        <v>32</v>
      </c>
      <c r="F98" s="211">
        <v>32</v>
      </c>
      <c r="G98" s="263">
        <v>8.9600000000000009</v>
      </c>
      <c r="H98" s="211">
        <v>0</v>
      </c>
      <c r="I98" s="211">
        <v>32</v>
      </c>
      <c r="J98" s="211">
        <v>0</v>
      </c>
      <c r="K98" s="2"/>
    </row>
    <row r="99" spans="1:11" ht="17.100000000000001" customHeight="1" thickTop="1">
      <c r="A99" s="319" t="s">
        <v>300</v>
      </c>
      <c r="B99" s="320"/>
      <c r="C99" s="320"/>
      <c r="D99" s="320"/>
    </row>
    <row r="100" spans="1:11" ht="17.100000000000001" customHeight="1" thickBot="1">
      <c r="A100" s="323" t="s">
        <v>135</v>
      </c>
      <c r="B100" s="324"/>
      <c r="C100" s="324"/>
      <c r="D100" s="324"/>
    </row>
    <row r="101" spans="1:11" ht="16.899999999999999" customHeight="1" thickTop="1">
      <c r="A101" s="39">
        <v>42</v>
      </c>
      <c r="B101" s="256" t="s">
        <v>282</v>
      </c>
      <c r="C101" s="188" t="s">
        <v>326</v>
      </c>
      <c r="D101" s="169">
        <v>24</v>
      </c>
      <c r="E101" s="10">
        <v>4</v>
      </c>
      <c r="F101" s="257">
        <v>4</v>
      </c>
      <c r="G101" s="257">
        <v>1.1200000000000001</v>
      </c>
      <c r="H101" s="107"/>
      <c r="I101" s="258">
        <f>E101</f>
        <v>4</v>
      </c>
      <c r="J101" s="107"/>
    </row>
    <row r="102" spans="1:11" ht="16.899999999999999" customHeight="1">
      <c r="A102" s="11">
        <v>43</v>
      </c>
      <c r="B102" s="256" t="s">
        <v>283</v>
      </c>
      <c r="C102" s="163" t="s">
        <v>327</v>
      </c>
      <c r="D102" s="180">
        <v>32</v>
      </c>
      <c r="E102" s="39">
        <v>5</v>
      </c>
      <c r="F102" s="39">
        <v>5</v>
      </c>
      <c r="G102" s="39">
        <v>1.52</v>
      </c>
      <c r="H102" s="260"/>
      <c r="I102" s="261">
        <f>E102</f>
        <v>5</v>
      </c>
      <c r="J102" s="260"/>
    </row>
    <row r="103" spans="1:11" ht="16.899999999999999" customHeight="1">
      <c r="A103" s="11">
        <v>44</v>
      </c>
      <c r="B103" s="262" t="s">
        <v>284</v>
      </c>
      <c r="C103" s="163" t="s">
        <v>328</v>
      </c>
      <c r="D103" s="180">
        <v>24</v>
      </c>
      <c r="E103" s="39">
        <v>4</v>
      </c>
      <c r="F103" s="39">
        <v>4</v>
      </c>
      <c r="G103" s="39">
        <v>1.1200000000000001</v>
      </c>
      <c r="H103" s="260"/>
      <c r="I103" s="261">
        <f t="shared" ref="I103:I108" si="5">E103</f>
        <v>4</v>
      </c>
      <c r="J103" s="260"/>
    </row>
    <row r="104" spans="1:11" ht="16.899999999999999" customHeight="1">
      <c r="A104" s="11">
        <v>45</v>
      </c>
      <c r="B104" s="262" t="s">
        <v>285</v>
      </c>
      <c r="C104" s="163" t="s">
        <v>329</v>
      </c>
      <c r="D104" s="180">
        <v>24</v>
      </c>
      <c r="E104" s="39">
        <v>4</v>
      </c>
      <c r="F104" s="39">
        <v>4</v>
      </c>
      <c r="G104" s="39">
        <v>1.1200000000000001</v>
      </c>
      <c r="H104" s="260"/>
      <c r="I104" s="261">
        <f t="shared" si="5"/>
        <v>4</v>
      </c>
      <c r="J104" s="260"/>
    </row>
    <row r="105" spans="1:11" ht="16.899999999999999" customHeight="1">
      <c r="A105" s="11">
        <v>46</v>
      </c>
      <c r="B105" s="262" t="s">
        <v>286</v>
      </c>
      <c r="C105" s="163" t="s">
        <v>330</v>
      </c>
      <c r="D105" s="180">
        <v>24</v>
      </c>
      <c r="E105" s="39">
        <v>4</v>
      </c>
      <c r="F105" s="39">
        <v>4</v>
      </c>
      <c r="G105" s="39">
        <v>1.1200000000000001</v>
      </c>
      <c r="H105" s="260"/>
      <c r="I105" s="261">
        <f t="shared" si="5"/>
        <v>4</v>
      </c>
      <c r="J105" s="260"/>
    </row>
    <row r="106" spans="1:11" ht="16.899999999999999" customHeight="1">
      <c r="A106" s="11">
        <v>47</v>
      </c>
      <c r="B106" s="262" t="s">
        <v>288</v>
      </c>
      <c r="C106" s="187" t="s">
        <v>331</v>
      </c>
      <c r="D106" s="180">
        <v>24</v>
      </c>
      <c r="E106" s="11">
        <v>4</v>
      </c>
      <c r="F106" s="11">
        <v>4</v>
      </c>
      <c r="G106" s="39">
        <v>1.1200000000000001</v>
      </c>
      <c r="H106" s="103"/>
      <c r="I106" s="261">
        <f t="shared" si="5"/>
        <v>4</v>
      </c>
      <c r="J106" s="103"/>
    </row>
    <row r="107" spans="1:11" ht="16.899999999999999" customHeight="1">
      <c r="A107" s="11">
        <v>48</v>
      </c>
      <c r="B107" s="262" t="s">
        <v>287</v>
      </c>
      <c r="C107" s="187" t="s">
        <v>332</v>
      </c>
      <c r="D107" s="180">
        <v>24</v>
      </c>
      <c r="E107" s="11">
        <v>4</v>
      </c>
      <c r="F107" s="11">
        <v>4</v>
      </c>
      <c r="G107" s="11">
        <v>1.1200000000000001</v>
      </c>
      <c r="H107" s="103"/>
      <c r="I107" s="261">
        <f t="shared" si="5"/>
        <v>4</v>
      </c>
      <c r="J107" s="103"/>
    </row>
    <row r="108" spans="1:11" ht="16.899999999999999" customHeight="1" thickBot="1">
      <c r="A108" s="11">
        <v>49</v>
      </c>
      <c r="B108" s="161" t="s">
        <v>289</v>
      </c>
      <c r="C108" s="187" t="s">
        <v>333</v>
      </c>
      <c r="D108" s="180">
        <v>16</v>
      </c>
      <c r="E108" s="11">
        <v>3</v>
      </c>
      <c r="F108" s="11">
        <v>3</v>
      </c>
      <c r="G108" s="11">
        <v>0.72</v>
      </c>
      <c r="H108" s="103"/>
      <c r="I108" s="261">
        <f t="shared" si="5"/>
        <v>3</v>
      </c>
      <c r="J108" s="103"/>
    </row>
    <row r="109" spans="1:11" s="77" customFormat="1" ht="17.100000000000001" customHeight="1" thickTop="1" thickBot="1">
      <c r="A109" s="341" t="s">
        <v>19</v>
      </c>
      <c r="B109" s="342"/>
      <c r="C109" s="342"/>
      <c r="D109" s="177">
        <v>192</v>
      </c>
      <c r="E109" s="177">
        <v>32</v>
      </c>
      <c r="F109" s="263">
        <v>32</v>
      </c>
      <c r="G109" s="263">
        <v>8.9600000000000009</v>
      </c>
      <c r="H109" s="263">
        <v>0</v>
      </c>
      <c r="I109" s="263">
        <v>32</v>
      </c>
      <c r="J109" s="263">
        <v>0</v>
      </c>
      <c r="K109" s="2"/>
    </row>
    <row r="110" spans="1:11" ht="17.100000000000001" hidden="1" customHeight="1" thickTop="1" thickBot="1">
      <c r="A110" s="309" t="s">
        <v>42</v>
      </c>
      <c r="B110" s="310"/>
      <c r="C110" s="310"/>
      <c r="D110" s="310"/>
    </row>
    <row r="111" spans="1:11" ht="17.100000000000001" hidden="1" customHeight="1" thickTop="1">
      <c r="A111" s="10"/>
      <c r="B111" s="89"/>
      <c r="C111" s="56"/>
      <c r="D111" s="58" t="e">
        <f>SUM(#REF!)</f>
        <v>#REF!</v>
      </c>
    </row>
    <row r="112" spans="1:11" ht="17.100000000000001" hidden="1" customHeight="1">
      <c r="A112" s="11"/>
      <c r="B112" s="12"/>
      <c r="C112" s="13"/>
      <c r="D112" s="16" t="e">
        <f>SUM(#REF!)</f>
        <v>#REF!</v>
      </c>
    </row>
    <row r="113" spans="1:11" ht="17.100000000000001" hidden="1" customHeight="1">
      <c r="A113" s="11"/>
      <c r="B113" s="12"/>
      <c r="C113" s="13"/>
      <c r="D113" s="16" t="e">
        <f>SUM(#REF!)</f>
        <v>#REF!</v>
      </c>
    </row>
    <row r="114" spans="1:11" ht="17.100000000000001" hidden="1" customHeight="1">
      <c r="A114" s="11"/>
      <c r="B114" s="12"/>
      <c r="C114" s="13"/>
      <c r="D114" s="16" t="e">
        <f>SUM(#REF!)</f>
        <v>#REF!</v>
      </c>
    </row>
    <row r="115" spans="1:11" ht="17.100000000000001" hidden="1" customHeight="1" thickBot="1">
      <c r="A115" s="46"/>
      <c r="B115" s="12"/>
      <c r="C115" s="13"/>
      <c r="D115" s="16" t="e">
        <f>SUM(#REF!)</f>
        <v>#REF!</v>
      </c>
      <c r="K115" s="77"/>
    </row>
    <row r="116" spans="1:11" s="77" customFormat="1" ht="17.100000000000001" hidden="1" customHeight="1" thickTop="1" thickBot="1">
      <c r="A116" s="300" t="s">
        <v>19</v>
      </c>
      <c r="B116" s="337"/>
      <c r="C116" s="31"/>
      <c r="D116" s="32" t="e">
        <f>SUM(D111:D115)</f>
        <v>#REF!</v>
      </c>
      <c r="G116" s="270"/>
      <c r="K116" s="2"/>
    </row>
    <row r="117" spans="1:11" ht="17.100000000000001" customHeight="1" thickTop="1" thickBot="1">
      <c r="A117" s="309" t="s">
        <v>136</v>
      </c>
      <c r="B117" s="310"/>
      <c r="C117" s="310"/>
      <c r="D117" s="310"/>
    </row>
    <row r="118" spans="1:11" ht="47.25" customHeight="1" thickTop="1" thickBot="1">
      <c r="A118" s="168"/>
      <c r="B118" s="191" t="s">
        <v>340</v>
      </c>
      <c r="C118" s="254" t="s">
        <v>325</v>
      </c>
      <c r="D118" s="132"/>
      <c r="E118" s="196">
        <v>7</v>
      </c>
      <c r="F118" s="198">
        <v>7</v>
      </c>
      <c r="G118" s="257">
        <v>6.2</v>
      </c>
      <c r="H118" s="199"/>
      <c r="I118" s="219">
        <v>0</v>
      </c>
      <c r="J118" s="199"/>
    </row>
    <row r="119" spans="1:11" ht="17.100000000000001" customHeight="1" thickTop="1" thickBot="1">
      <c r="B119" s="2" t="s">
        <v>49</v>
      </c>
      <c r="D119" s="77"/>
    </row>
    <row r="120" spans="1:11" ht="17.100000000000001" customHeight="1" thickTop="1" thickBot="1">
      <c r="A120" s="343" t="s">
        <v>137</v>
      </c>
      <c r="B120" s="344"/>
      <c r="C120" s="345"/>
      <c r="D120" s="181">
        <v>1029</v>
      </c>
      <c r="E120" s="230">
        <v>180</v>
      </c>
      <c r="F120" s="230">
        <v>57</v>
      </c>
      <c r="G120" s="378">
        <v>56.56</v>
      </c>
      <c r="H120" s="230">
        <v>6</v>
      </c>
      <c r="I120" s="230">
        <v>153</v>
      </c>
      <c r="J120" s="230">
        <v>0</v>
      </c>
    </row>
    <row r="121" spans="1:11" ht="17.100000000000001" customHeight="1" thickTop="1" thickBot="1">
      <c r="A121" s="346" t="s">
        <v>138</v>
      </c>
      <c r="B121" s="347"/>
      <c r="C121" s="348"/>
      <c r="D121" s="180">
        <v>1029</v>
      </c>
      <c r="E121" s="231">
        <v>180</v>
      </c>
      <c r="F121" s="231">
        <v>57</v>
      </c>
      <c r="G121" s="379">
        <v>56.56</v>
      </c>
      <c r="H121" s="231">
        <v>6</v>
      </c>
      <c r="I121" s="231">
        <v>153</v>
      </c>
      <c r="J121" s="231">
        <v>0</v>
      </c>
    </row>
    <row r="122" spans="1:11" ht="17.100000000000001" customHeight="1" thickTop="1" thickBot="1">
      <c r="A122" s="349" t="s">
        <v>301</v>
      </c>
      <c r="B122" s="350"/>
      <c r="C122" s="351"/>
      <c r="D122" s="183">
        <v>1029</v>
      </c>
      <c r="E122" s="264">
        <v>180</v>
      </c>
      <c r="F122" s="264">
        <v>57</v>
      </c>
      <c r="G122" s="265">
        <v>56.56</v>
      </c>
      <c r="H122" s="264">
        <v>6</v>
      </c>
      <c r="I122" s="264">
        <v>153</v>
      </c>
      <c r="J122" s="264">
        <v>0</v>
      </c>
    </row>
    <row r="123" spans="1:11" ht="17.100000000000001" customHeight="1" thickTop="1">
      <c r="A123" s="370"/>
      <c r="B123" s="370"/>
      <c r="C123" s="370"/>
      <c r="D123" s="184"/>
    </row>
    <row r="124" spans="1:11" ht="17.100000000000001" customHeight="1">
      <c r="D124" s="77"/>
    </row>
    <row r="125" spans="1:11" ht="40.15" customHeight="1">
      <c r="A125" s="367" t="s">
        <v>53</v>
      </c>
      <c r="B125" s="368"/>
      <c r="C125" s="368"/>
      <c r="D125" s="368"/>
      <c r="E125" s="368"/>
      <c r="F125" s="368"/>
      <c r="G125" s="368"/>
      <c r="H125" s="369"/>
      <c r="I125" s="363">
        <f>H120</f>
        <v>6</v>
      </c>
      <c r="J125" s="364"/>
    </row>
    <row r="126" spans="1:11" ht="40.15" customHeight="1">
      <c r="A126" s="367" t="s">
        <v>276</v>
      </c>
      <c r="B126" s="368"/>
      <c r="C126" s="368"/>
      <c r="D126" s="368"/>
      <c r="E126" s="368"/>
      <c r="F126" s="368"/>
      <c r="G126" s="368"/>
      <c r="H126" s="369"/>
      <c r="I126" s="363">
        <v>100</v>
      </c>
      <c r="J126" s="364"/>
    </row>
    <row r="127" spans="1:11" ht="40.15" customHeight="1">
      <c r="A127" s="367" t="s">
        <v>55</v>
      </c>
      <c r="B127" s="368"/>
      <c r="C127" s="368"/>
      <c r="D127" s="368"/>
      <c r="E127" s="368"/>
      <c r="F127" s="368"/>
      <c r="G127" s="368"/>
      <c r="H127" s="369"/>
      <c r="I127" s="363">
        <f>F120/E120*100</f>
        <v>31.666666666666664</v>
      </c>
      <c r="J127" s="364"/>
    </row>
    <row r="128" spans="1:11" ht="40.15" customHeight="1">
      <c r="A128" s="367" t="s">
        <v>61</v>
      </c>
      <c r="B128" s="368"/>
      <c r="C128" s="368"/>
      <c r="D128" s="368"/>
      <c r="E128" s="368"/>
      <c r="F128" s="368"/>
      <c r="G128" s="368"/>
      <c r="H128" s="369"/>
      <c r="I128" s="365">
        <f>(G120/E120)*100</f>
        <v>31.422222222222224</v>
      </c>
      <c r="J128" s="366"/>
    </row>
    <row r="129" spans="1:10" ht="53.45" customHeight="1">
      <c r="A129" s="367" t="s">
        <v>277</v>
      </c>
      <c r="B129" s="368"/>
      <c r="C129" s="368"/>
      <c r="D129" s="368"/>
      <c r="E129" s="368"/>
      <c r="F129" s="368"/>
      <c r="G129" s="368"/>
      <c r="H129" s="369"/>
      <c r="I129" s="365">
        <f>(I120/E120)*100</f>
        <v>85</v>
      </c>
      <c r="J129" s="366"/>
    </row>
    <row r="130" spans="1:10" ht="54" customHeight="1">
      <c r="A130" s="367" t="s">
        <v>278</v>
      </c>
      <c r="B130" s="368"/>
      <c r="C130" s="368"/>
      <c r="D130" s="368"/>
      <c r="E130" s="368"/>
      <c r="F130" s="368"/>
      <c r="G130" s="368"/>
      <c r="H130" s="369"/>
      <c r="I130" s="371">
        <f>(I121/E121)*100</f>
        <v>85</v>
      </c>
      <c r="J130" s="372"/>
    </row>
    <row r="131" spans="1:10" ht="55.15" customHeight="1">
      <c r="A131" s="367" t="s">
        <v>343</v>
      </c>
      <c r="B131" s="368"/>
      <c r="C131" s="368"/>
      <c r="D131" s="368"/>
      <c r="E131" s="368"/>
      <c r="F131" s="368"/>
      <c r="G131" s="368"/>
      <c r="H131" s="369"/>
      <c r="I131" s="371">
        <f>(I122/E122)*100</f>
        <v>85</v>
      </c>
      <c r="J131" s="372"/>
    </row>
    <row r="132" spans="1:10" ht="40.15" customHeight="1">
      <c r="A132" s="367" t="s">
        <v>58</v>
      </c>
      <c r="B132" s="368"/>
      <c r="C132" s="368"/>
      <c r="D132" s="368"/>
      <c r="E132" s="368"/>
      <c r="F132" s="368"/>
      <c r="G132" s="368"/>
      <c r="H132" s="369"/>
      <c r="I132" s="371" t="s">
        <v>275</v>
      </c>
      <c r="J132" s="372"/>
    </row>
    <row r="133" spans="1:10" ht="17.100000000000001" customHeight="1">
      <c r="D133" s="77"/>
      <c r="I133" s="373"/>
      <c r="J133" s="373"/>
    </row>
    <row r="134" spans="1:10" ht="17.100000000000001" customHeight="1">
      <c r="D134" s="77"/>
    </row>
    <row r="135" spans="1:10" ht="17.100000000000001" customHeight="1">
      <c r="D135" s="77"/>
    </row>
    <row r="136" spans="1:10" ht="17.100000000000001" customHeight="1">
      <c r="D136" s="77"/>
    </row>
    <row r="137" spans="1:10" ht="17.100000000000001" customHeight="1">
      <c r="D137" s="77"/>
    </row>
    <row r="138" spans="1:10" ht="17.100000000000001" customHeight="1">
      <c r="D138" s="77"/>
    </row>
    <row r="139" spans="1:10" ht="17.100000000000001" customHeight="1">
      <c r="D139" s="77"/>
    </row>
    <row r="140" spans="1:10" ht="17.100000000000001" customHeight="1">
      <c r="D140" s="77"/>
    </row>
    <row r="141" spans="1:10" ht="17.100000000000001" customHeight="1">
      <c r="D141" s="77"/>
    </row>
    <row r="142" spans="1:10" ht="17.100000000000001" customHeight="1">
      <c r="D142" s="77"/>
    </row>
    <row r="143" spans="1:10" ht="17.100000000000001" customHeight="1">
      <c r="D143" s="77"/>
    </row>
    <row r="144" spans="1:10" ht="17.100000000000001" customHeight="1">
      <c r="D144" s="77"/>
    </row>
    <row r="145" spans="4:4" ht="17.100000000000001" customHeight="1">
      <c r="D145" s="77"/>
    </row>
    <row r="146" spans="4:4" ht="17.100000000000001" customHeight="1">
      <c r="D146" s="77"/>
    </row>
    <row r="147" spans="4:4" ht="17.100000000000001" customHeight="1">
      <c r="D147" s="77"/>
    </row>
    <row r="148" spans="4:4" ht="17.100000000000001" customHeight="1">
      <c r="D148" s="77"/>
    </row>
    <row r="149" spans="4:4">
      <c r="D149" s="77"/>
    </row>
    <row r="150" spans="4:4">
      <c r="D150" s="77"/>
    </row>
    <row r="151" spans="4:4">
      <c r="D151" s="77"/>
    </row>
    <row r="152" spans="4:4">
      <c r="D152" s="77"/>
    </row>
    <row r="153" spans="4:4">
      <c r="D153" s="77"/>
    </row>
    <row r="154" spans="4:4">
      <c r="D154" s="77"/>
    </row>
    <row r="155" spans="4:4">
      <c r="D155" s="77"/>
    </row>
    <row r="156" spans="4:4">
      <c r="D156" s="77"/>
    </row>
    <row r="157" spans="4:4">
      <c r="D157" s="77"/>
    </row>
    <row r="158" spans="4:4">
      <c r="D158" s="77"/>
    </row>
    <row r="159" spans="4:4">
      <c r="D159" s="77"/>
    </row>
    <row r="160" spans="4:4">
      <c r="D160" s="77"/>
    </row>
    <row r="161" spans="4:4">
      <c r="D161" s="77"/>
    </row>
    <row r="162" spans="4:4">
      <c r="D162" s="77"/>
    </row>
    <row r="163" spans="4:4">
      <c r="D163" s="77"/>
    </row>
    <row r="164" spans="4:4">
      <c r="D164" s="77"/>
    </row>
    <row r="165" spans="4:4">
      <c r="D165" s="77"/>
    </row>
    <row r="166" spans="4:4">
      <c r="D166" s="77"/>
    </row>
    <row r="167" spans="4:4">
      <c r="D167" s="77"/>
    </row>
    <row r="168" spans="4:4">
      <c r="D168" s="77"/>
    </row>
    <row r="169" spans="4:4">
      <c r="D169" s="77"/>
    </row>
    <row r="170" spans="4:4">
      <c r="D170" s="77"/>
    </row>
    <row r="171" spans="4:4">
      <c r="D171" s="77"/>
    </row>
    <row r="172" spans="4:4">
      <c r="D172" s="77"/>
    </row>
    <row r="173" spans="4:4">
      <c r="D173" s="77"/>
    </row>
    <row r="174" spans="4:4">
      <c r="D174" s="77"/>
    </row>
    <row r="175" spans="4:4">
      <c r="D175" s="77"/>
    </row>
    <row r="176" spans="4:4">
      <c r="D176" s="77"/>
    </row>
    <row r="177" spans="4:4">
      <c r="D177" s="77"/>
    </row>
    <row r="178" spans="4:4">
      <c r="D178" s="77"/>
    </row>
    <row r="179" spans="4:4">
      <c r="D179" s="77"/>
    </row>
    <row r="180" spans="4:4">
      <c r="D180" s="77"/>
    </row>
    <row r="181" spans="4:4">
      <c r="D181" s="77"/>
    </row>
    <row r="182" spans="4:4">
      <c r="D182" s="77"/>
    </row>
    <row r="183" spans="4:4">
      <c r="D183" s="77"/>
    </row>
    <row r="184" spans="4:4">
      <c r="D184" s="77"/>
    </row>
    <row r="185" spans="4:4">
      <c r="D185" s="77"/>
    </row>
    <row r="186" spans="4:4">
      <c r="D186" s="77"/>
    </row>
    <row r="187" spans="4:4">
      <c r="D187" s="77"/>
    </row>
    <row r="188" spans="4:4">
      <c r="D188" s="77"/>
    </row>
    <row r="189" spans="4:4">
      <c r="D189" s="77"/>
    </row>
    <row r="190" spans="4:4">
      <c r="D190" s="77"/>
    </row>
    <row r="191" spans="4:4">
      <c r="D191" s="77"/>
    </row>
    <row r="192" spans="4:4">
      <c r="D192" s="77"/>
    </row>
    <row r="193" spans="4:4">
      <c r="D193" s="77"/>
    </row>
    <row r="194" spans="4:4">
      <c r="D194" s="77"/>
    </row>
    <row r="195" spans="4:4">
      <c r="D195" s="77"/>
    </row>
    <row r="196" spans="4:4">
      <c r="D196" s="77"/>
    </row>
    <row r="197" spans="4:4">
      <c r="D197" s="77"/>
    </row>
    <row r="198" spans="4:4">
      <c r="D198" s="77"/>
    </row>
    <row r="199" spans="4:4">
      <c r="D199" s="77"/>
    </row>
    <row r="200" spans="4:4">
      <c r="D200" s="77"/>
    </row>
    <row r="201" spans="4:4">
      <c r="D201" s="77"/>
    </row>
    <row r="202" spans="4:4">
      <c r="D202" s="77"/>
    </row>
    <row r="203" spans="4:4">
      <c r="D203" s="77"/>
    </row>
    <row r="204" spans="4:4">
      <c r="D204" s="77"/>
    </row>
    <row r="205" spans="4:4">
      <c r="D205" s="77"/>
    </row>
    <row r="206" spans="4:4">
      <c r="D206" s="77"/>
    </row>
    <row r="207" spans="4:4">
      <c r="D207" s="77"/>
    </row>
    <row r="208" spans="4:4">
      <c r="D208" s="77"/>
    </row>
    <row r="209" spans="4:4">
      <c r="D209" s="77"/>
    </row>
    <row r="210" spans="4:4">
      <c r="D210" s="77"/>
    </row>
    <row r="211" spans="4:4">
      <c r="D211" s="77"/>
    </row>
    <row r="212" spans="4:4">
      <c r="D212" s="77"/>
    </row>
    <row r="213" spans="4:4">
      <c r="D213" s="77"/>
    </row>
    <row r="214" spans="4:4">
      <c r="D214" s="77"/>
    </row>
    <row r="215" spans="4:4">
      <c r="D215" s="77"/>
    </row>
    <row r="216" spans="4:4">
      <c r="D216" s="77"/>
    </row>
    <row r="217" spans="4:4">
      <c r="D217" s="77"/>
    </row>
    <row r="218" spans="4:4">
      <c r="D218" s="77"/>
    </row>
    <row r="219" spans="4:4">
      <c r="D219" s="77"/>
    </row>
    <row r="220" spans="4:4">
      <c r="D220" s="77"/>
    </row>
    <row r="221" spans="4:4">
      <c r="D221" s="77"/>
    </row>
    <row r="222" spans="4:4">
      <c r="D222" s="77"/>
    </row>
    <row r="223" spans="4:4">
      <c r="D223" s="77"/>
    </row>
    <row r="224" spans="4:4">
      <c r="D224" s="77"/>
    </row>
    <row r="225" spans="4:4">
      <c r="D225" s="77"/>
    </row>
    <row r="226" spans="4:4">
      <c r="D226" s="77"/>
    </row>
    <row r="227" spans="4:4">
      <c r="D227" s="77"/>
    </row>
    <row r="228" spans="4:4">
      <c r="D228" s="77"/>
    </row>
    <row r="229" spans="4:4">
      <c r="D229" s="77"/>
    </row>
    <row r="230" spans="4:4">
      <c r="D230" s="77"/>
    </row>
    <row r="231" spans="4:4">
      <c r="D231" s="77"/>
    </row>
    <row r="232" spans="4:4">
      <c r="D232" s="77"/>
    </row>
    <row r="233" spans="4:4">
      <c r="D233" s="77"/>
    </row>
    <row r="234" spans="4:4">
      <c r="D234" s="77"/>
    </row>
    <row r="235" spans="4:4">
      <c r="D235" s="77"/>
    </row>
    <row r="236" spans="4:4">
      <c r="D236" s="77"/>
    </row>
    <row r="237" spans="4:4">
      <c r="D237" s="77"/>
    </row>
    <row r="238" spans="4:4">
      <c r="D238" s="77"/>
    </row>
    <row r="239" spans="4:4">
      <c r="D239" s="77"/>
    </row>
    <row r="240" spans="4:4">
      <c r="D240" s="77"/>
    </row>
    <row r="241" spans="4:4">
      <c r="D241" s="77"/>
    </row>
    <row r="242" spans="4:4">
      <c r="D242" s="77"/>
    </row>
    <row r="243" spans="4:4">
      <c r="D243" s="77"/>
    </row>
    <row r="244" spans="4:4">
      <c r="D244" s="77"/>
    </row>
    <row r="245" spans="4:4">
      <c r="D245" s="77"/>
    </row>
    <row r="246" spans="4:4">
      <c r="D246" s="77"/>
    </row>
  </sheetData>
  <mergeCells count="57">
    <mergeCell ref="I130:J130"/>
    <mergeCell ref="I131:J131"/>
    <mergeCell ref="I132:J132"/>
    <mergeCell ref="I133:J133"/>
    <mergeCell ref="A130:H130"/>
    <mergeCell ref="A131:H131"/>
    <mergeCell ref="A132:H132"/>
    <mergeCell ref="F10:J11"/>
    <mergeCell ref="I126:J126"/>
    <mergeCell ref="I127:J127"/>
    <mergeCell ref="I128:J128"/>
    <mergeCell ref="I129:J129"/>
    <mergeCell ref="E24:J24"/>
    <mergeCell ref="I125:J125"/>
    <mergeCell ref="A125:H125"/>
    <mergeCell ref="A126:H126"/>
    <mergeCell ref="A127:H127"/>
    <mergeCell ref="A129:H129"/>
    <mergeCell ref="A120:C120"/>
    <mergeCell ref="A121:C121"/>
    <mergeCell ref="A122:C122"/>
    <mergeCell ref="A123:C123"/>
    <mergeCell ref="A128:H128"/>
    <mergeCell ref="A73:C73"/>
    <mergeCell ref="A85:C85"/>
    <mergeCell ref="A69:D69"/>
    <mergeCell ref="A117:D117"/>
    <mergeCell ref="A116:B116"/>
    <mergeCell ref="A74:D74"/>
    <mergeCell ref="A75:D75"/>
    <mergeCell ref="A86:D86"/>
    <mergeCell ref="A87:D87"/>
    <mergeCell ref="A99:D99"/>
    <mergeCell ref="A100:D100"/>
    <mergeCell ref="A110:D110"/>
    <mergeCell ref="A98:C98"/>
    <mergeCell ref="A31:C31"/>
    <mergeCell ref="A109:C109"/>
    <mergeCell ref="A7:D7"/>
    <mergeCell ref="A8:D8"/>
    <mergeCell ref="A9:D9"/>
    <mergeCell ref="D10:D11"/>
    <mergeCell ref="A14:D14"/>
    <mergeCell ref="A24:D24"/>
    <mergeCell ref="A46:D46"/>
    <mergeCell ref="A60:D60"/>
    <mergeCell ref="A23:C23"/>
    <mergeCell ref="A27:C27"/>
    <mergeCell ref="A45:C45"/>
    <mergeCell ref="A59:C59"/>
    <mergeCell ref="A32:D32"/>
    <mergeCell ref="A68:C68"/>
    <mergeCell ref="A6:D6"/>
    <mergeCell ref="A3:D3"/>
    <mergeCell ref="A4:D4"/>
    <mergeCell ref="A5:D5"/>
    <mergeCell ref="A2:J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ignoredErrors>
    <ignoredError sqref="A67" numberStoredAsText="1"/>
    <ignoredError sqref="I77:I80 F61 F63 F67 F6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D05C7-CC49-4EBA-B7E2-A2BB815D94F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986B65-85C3-4CC4-876D-62F10E86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program_wzór</vt:lpstr>
      <vt:lpstr>projekt program</vt:lpstr>
      <vt:lpstr>ES1</vt:lpstr>
      <vt:lpstr>EN1</vt:lpstr>
      <vt:lpstr>'EN1'!Obszar_wydruku</vt:lpstr>
      <vt:lpstr>'ES1'!Obszar_wydruku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Wiszniewska Jolanta</cp:lastModifiedBy>
  <cp:revision/>
  <cp:lastPrinted>2026-01-25T18:06:28Z</cp:lastPrinted>
  <dcterms:created xsi:type="dcterms:W3CDTF">1998-05-26T18:21:06Z</dcterms:created>
  <dcterms:modified xsi:type="dcterms:W3CDTF">2026-03-09T09:38:36Z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