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wiszniewska\Desktop\Plany na senat\Ekonomia II\"/>
    </mc:Choice>
  </mc:AlternateContent>
  <xr:revisionPtr revIDLastSave="0" documentId="13_ncr:1_{D5E64616-83B4-448A-B582-E14C5329F152}" xr6:coauthVersionLast="36" xr6:coauthVersionMax="47" xr10:uidLastSave="{00000000-0000-0000-0000-000000000000}"/>
  <bookViews>
    <workbookView xWindow="0" yWindow="0" windowWidth="24435" windowHeight="7380" tabRatio="325" firstSheet="2" activeTab="2" xr2:uid="{00000000-000D-0000-FFFF-FFFF00000000}"/>
  </bookViews>
  <sheets>
    <sheet name="program_wzór" sheetId="1" state="hidden" r:id="rId1"/>
    <sheet name="projekt program" sheetId="2" state="hidden" r:id="rId2"/>
    <sheet name="ES2" sheetId="3" r:id="rId3"/>
    <sheet name="EN2" sheetId="5" r:id="rId4"/>
  </sheets>
  <definedNames>
    <definedName name="_xlnm.Print_Area" localSheetId="3">'EN2'!$A$1:$V$92</definedName>
    <definedName name="_xlnm.Print_Area" localSheetId="2">'ES2'!$A$1:$U$103</definedName>
    <definedName name="_xlnm.Print_Area" localSheetId="0">program_wzór!$A$1:$AE$110</definedName>
    <definedName name="_xlnm.Print_Area" localSheetId="1">'projekt program'!$A$1:$I$103</definedName>
    <definedName name="_xlnm.Print_Titles" localSheetId="0">program_wzór!$3:$6</definedName>
  </definedNames>
  <calcPr calcId="191029"/>
</workbook>
</file>

<file path=xl/calcChain.xml><?xml version="1.0" encoding="utf-8"?>
<calcChain xmlns="http://schemas.openxmlformats.org/spreadsheetml/2006/main">
  <c r="N100" i="5" l="1"/>
  <c r="O100" i="5"/>
  <c r="P100" i="5"/>
  <c r="Q100" i="5"/>
  <c r="R100" i="5"/>
  <c r="S100" i="5"/>
  <c r="T100" i="5"/>
  <c r="U100" i="5"/>
  <c r="N101" i="5"/>
  <c r="O101" i="5"/>
  <c r="P101" i="5"/>
  <c r="Q101" i="5"/>
  <c r="R101" i="5"/>
  <c r="S101" i="5"/>
  <c r="T101" i="5"/>
  <c r="U101" i="5"/>
  <c r="N102" i="5"/>
  <c r="O102" i="5"/>
  <c r="P102" i="5"/>
  <c r="Q102" i="5"/>
  <c r="R102" i="5"/>
  <c r="S102" i="5"/>
  <c r="T102" i="5"/>
  <c r="U102" i="5"/>
  <c r="N103" i="5"/>
  <c r="O103" i="5"/>
  <c r="P103" i="5"/>
  <c r="Q103" i="5"/>
  <c r="R103" i="5"/>
  <c r="S103" i="5"/>
  <c r="T103" i="5"/>
  <c r="U103" i="5"/>
  <c r="F19" i="3"/>
  <c r="U103" i="3"/>
  <c r="T103" i="3"/>
  <c r="S103" i="3"/>
  <c r="R103" i="3"/>
  <c r="Q103" i="3"/>
  <c r="P103" i="3"/>
  <c r="O103" i="3"/>
  <c r="N103" i="3"/>
  <c r="U102" i="3"/>
  <c r="T102" i="3"/>
  <c r="S102" i="3"/>
  <c r="R102" i="3"/>
  <c r="Q102" i="3"/>
  <c r="P102" i="3"/>
  <c r="O102" i="3"/>
  <c r="N102" i="3"/>
  <c r="U101" i="3"/>
  <c r="T101" i="3"/>
  <c r="S101" i="3"/>
  <c r="R101" i="3"/>
  <c r="Q101" i="3"/>
  <c r="P101" i="3"/>
  <c r="O101" i="3"/>
  <c r="N101" i="3"/>
  <c r="U100" i="3"/>
  <c r="T100" i="3"/>
  <c r="S100" i="3"/>
  <c r="R100" i="3"/>
  <c r="Q100" i="3"/>
  <c r="P100" i="3"/>
  <c r="O100" i="3"/>
  <c r="N100" i="3"/>
  <c r="E95" i="5"/>
  <c r="D95" i="5"/>
  <c r="D96" i="5" l="1"/>
  <c r="D97" i="5"/>
  <c r="E97" i="5"/>
  <c r="E96" i="5"/>
  <c r="E94" i="5"/>
  <c r="E97" i="3"/>
  <c r="E95" i="3"/>
  <c r="E96" i="3"/>
  <c r="E94" i="3"/>
  <c r="D97" i="3"/>
  <c r="D95" i="3"/>
  <c r="D94" i="3"/>
  <c r="D96" i="3"/>
  <c r="D94" i="5"/>
  <c r="G45" i="3" l="1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F40" i="5"/>
  <c r="F44" i="5" l="1"/>
  <c r="F44" i="3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89" i="5"/>
  <c r="F88" i="5"/>
  <c r="F87" i="5"/>
  <c r="F86" i="5"/>
  <c r="F85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2" i="5"/>
  <c r="F81" i="5"/>
  <c r="F80" i="5"/>
  <c r="F79" i="5"/>
  <c r="F78" i="5"/>
  <c r="F77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3" i="5"/>
  <c r="F72" i="5"/>
  <c r="F71" i="5"/>
  <c r="F70" i="5"/>
  <c r="F69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5" i="5"/>
  <c r="F64" i="5"/>
  <c r="F63" i="5"/>
  <c r="F62" i="5"/>
  <c r="F61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7" i="5"/>
  <c r="F56" i="5"/>
  <c r="F55" i="5"/>
  <c r="F54" i="5"/>
  <c r="F53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49" i="5"/>
  <c r="F48" i="5"/>
  <c r="F47" i="5"/>
  <c r="F42" i="5"/>
  <c r="F38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5" i="5"/>
  <c r="F34" i="5"/>
  <c r="F33" i="5"/>
  <c r="F32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29" i="5"/>
  <c r="F28" i="5"/>
  <c r="F27" i="5"/>
  <c r="F26" i="5"/>
  <c r="F25" i="5"/>
  <c r="F24" i="5"/>
  <c r="F23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0" i="5"/>
  <c r="F18" i="5"/>
  <c r="F17" i="5"/>
  <c r="F16" i="5"/>
  <c r="F15" i="5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G36" i="3"/>
  <c r="G21" i="3"/>
  <c r="G97" i="5" l="1"/>
  <c r="J96" i="5"/>
  <c r="N96" i="5"/>
  <c r="I96" i="5"/>
  <c r="M96" i="5"/>
  <c r="Q96" i="5"/>
  <c r="U96" i="5"/>
  <c r="K97" i="5"/>
  <c r="O97" i="5"/>
  <c r="S97" i="5"/>
  <c r="F45" i="5"/>
  <c r="H97" i="5"/>
  <c r="L97" i="5"/>
  <c r="T97" i="5"/>
  <c r="P97" i="5"/>
  <c r="R96" i="5"/>
  <c r="S94" i="5"/>
  <c r="O94" i="5"/>
  <c r="K94" i="5"/>
  <c r="G94" i="5"/>
  <c r="U95" i="5"/>
  <c r="Q95" i="5"/>
  <c r="M95" i="5"/>
  <c r="I95" i="5"/>
  <c r="S96" i="5"/>
  <c r="O96" i="5"/>
  <c r="K96" i="5"/>
  <c r="G96" i="5"/>
  <c r="U97" i="5"/>
  <c r="Q97" i="5"/>
  <c r="M97" i="5"/>
  <c r="I97" i="5"/>
  <c r="T94" i="5"/>
  <c r="P94" i="5"/>
  <c r="L94" i="5"/>
  <c r="H94" i="5"/>
  <c r="R95" i="5"/>
  <c r="N95" i="5"/>
  <c r="J95" i="5"/>
  <c r="T96" i="5"/>
  <c r="P96" i="5"/>
  <c r="L96" i="5"/>
  <c r="H96" i="5"/>
  <c r="R97" i="5"/>
  <c r="N97" i="5"/>
  <c r="J97" i="5"/>
  <c r="U94" i="5"/>
  <c r="Q94" i="5"/>
  <c r="M94" i="5"/>
  <c r="I94" i="5"/>
  <c r="S95" i="5"/>
  <c r="O95" i="5"/>
  <c r="K95" i="5"/>
  <c r="G95" i="5"/>
  <c r="R94" i="5"/>
  <c r="N94" i="5"/>
  <c r="J94" i="5"/>
  <c r="T95" i="5"/>
  <c r="P95" i="5"/>
  <c r="L95" i="5"/>
  <c r="H95" i="5"/>
  <c r="F90" i="5"/>
  <c r="F83" i="5"/>
  <c r="F74" i="5"/>
  <c r="F66" i="5"/>
  <c r="F58" i="5"/>
  <c r="F50" i="5"/>
  <c r="F36" i="5"/>
  <c r="F30" i="5"/>
  <c r="F21" i="5"/>
  <c r="F78" i="3"/>
  <c r="F79" i="3"/>
  <c r="F80" i="3"/>
  <c r="F81" i="3"/>
  <c r="F82" i="3"/>
  <c r="F77" i="3"/>
  <c r="F70" i="3"/>
  <c r="F71" i="3"/>
  <c r="F72" i="3"/>
  <c r="F73" i="3"/>
  <c r="F69" i="3"/>
  <c r="F62" i="3"/>
  <c r="F63" i="3"/>
  <c r="F64" i="3"/>
  <c r="F65" i="3"/>
  <c r="F61" i="3"/>
  <c r="F54" i="3"/>
  <c r="F55" i="3"/>
  <c r="F56" i="3"/>
  <c r="F57" i="3"/>
  <c r="F53" i="3"/>
  <c r="F48" i="3"/>
  <c r="F49" i="3"/>
  <c r="F47" i="3"/>
  <c r="F40" i="3"/>
  <c r="F42" i="3"/>
  <c r="F38" i="3"/>
  <c r="F33" i="3"/>
  <c r="F34" i="3"/>
  <c r="F35" i="3"/>
  <c r="F32" i="3"/>
  <c r="F24" i="3"/>
  <c r="F25" i="3"/>
  <c r="F26" i="3"/>
  <c r="F27" i="3"/>
  <c r="F28" i="3"/>
  <c r="F29" i="3"/>
  <c r="F23" i="3"/>
  <c r="F16" i="3"/>
  <c r="F17" i="3"/>
  <c r="F18" i="3"/>
  <c r="F20" i="3"/>
  <c r="F15" i="3"/>
  <c r="F99" i="5" l="1"/>
  <c r="F100" i="5"/>
  <c r="F21" i="3"/>
  <c r="F45" i="3"/>
  <c r="F94" i="5"/>
  <c r="F96" i="5"/>
  <c r="F97" i="5"/>
  <c r="F95" i="5"/>
  <c r="F36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F30" i="3"/>
  <c r="G50" i="3"/>
  <c r="G58" i="3"/>
  <c r="G94" i="3" l="1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G96" i="3" s="1"/>
  <c r="F74" i="3" l="1"/>
  <c r="F85" i="3"/>
  <c r="F86" i="3"/>
  <c r="F87" i="3"/>
  <c r="F88" i="3"/>
  <c r="F89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G96" i="2" s="1"/>
  <c r="H98" i="2" s="1"/>
  <c r="F20" i="2"/>
  <c r="F96" i="2" s="1"/>
  <c r="E20" i="2"/>
  <c r="D20" i="2"/>
  <c r="I13" i="2"/>
  <c r="I96" i="2" s="1"/>
  <c r="H103" i="2" s="1"/>
  <c r="H13" i="2"/>
  <c r="H96" i="2" s="1"/>
  <c r="G13" i="2"/>
  <c r="F13" i="2"/>
  <c r="E13" i="2"/>
  <c r="D13" i="2"/>
  <c r="D96" i="2" s="1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G97" i="3" s="1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F50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9" i="1"/>
  <c r="E96" i="1"/>
  <c r="W99" i="1" s="1"/>
  <c r="W100" i="1" s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A96" i="1" s="1"/>
  <c r="AB34" i="1"/>
  <c r="AC34" i="1"/>
  <c r="AD34" i="1"/>
  <c r="AE34" i="1"/>
  <c r="AA20" i="1"/>
  <c r="AB20" i="1"/>
  <c r="AC20" i="1"/>
  <c r="AC96" i="1" s="1"/>
  <c r="AD20" i="1"/>
  <c r="AE20" i="1"/>
  <c r="AA13" i="1"/>
  <c r="AB13" i="1"/>
  <c r="AB96" i="1" s="1"/>
  <c r="AC13" i="1"/>
  <c r="AD13" i="1"/>
  <c r="AE13" i="1"/>
  <c r="AE96" i="1" s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93" i="1" s="1"/>
  <c r="G89" i="1"/>
  <c r="G88" i="1"/>
  <c r="G85" i="1"/>
  <c r="G84" i="1"/>
  <c r="G83" i="1"/>
  <c r="G82" i="1"/>
  <c r="G81" i="1"/>
  <c r="G86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G78" i="1" s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71" i="1" s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63" i="1" s="1"/>
  <c r="G55" i="1"/>
  <c r="G54" i="1"/>
  <c r="G53" i="1"/>
  <c r="G52" i="1"/>
  <c r="G51" i="1"/>
  <c r="G47" i="1"/>
  <c r="G46" i="1"/>
  <c r="G45" i="1"/>
  <c r="G44" i="1"/>
  <c r="G43" i="1"/>
  <c r="Q41" i="1"/>
  <c r="H13" i="1"/>
  <c r="G8" i="1"/>
  <c r="M13" i="1"/>
  <c r="D34" i="1"/>
  <c r="D41" i="1"/>
  <c r="P99" i="1"/>
  <c r="D13" i="1"/>
  <c r="H41" i="1"/>
  <c r="L41" i="1"/>
  <c r="M41" i="1"/>
  <c r="N41" i="1"/>
  <c r="Z99" i="1"/>
  <c r="X99" i="1"/>
  <c r="V99" i="1"/>
  <c r="U99" i="1"/>
  <c r="U100" i="1" s="1"/>
  <c r="T99" i="1"/>
  <c r="S99" i="1"/>
  <c r="S100" i="1"/>
  <c r="R99" i="1"/>
  <c r="G38" i="1"/>
  <c r="G41" i="1" s="1"/>
  <c r="L34" i="1"/>
  <c r="M34" i="1"/>
  <c r="N34" i="1"/>
  <c r="L27" i="1"/>
  <c r="M27" i="1"/>
  <c r="N27" i="1"/>
  <c r="L20" i="1"/>
  <c r="M20" i="1"/>
  <c r="M96" i="1" s="1"/>
  <c r="N20" i="1"/>
  <c r="G31" i="1"/>
  <c r="G24" i="1"/>
  <c r="G25" i="1"/>
  <c r="G22" i="1"/>
  <c r="I13" i="1"/>
  <c r="J13" i="1"/>
  <c r="K13" i="1"/>
  <c r="L13" i="1"/>
  <c r="L96" i="1" s="1"/>
  <c r="N13" i="1"/>
  <c r="N96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96" i="1" s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96" i="1" s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26" i="1"/>
  <c r="G23" i="1"/>
  <c r="G17" i="1"/>
  <c r="G18" i="1"/>
  <c r="G19" i="1"/>
  <c r="G10" i="1"/>
  <c r="G11" i="1"/>
  <c r="G12" i="1"/>
  <c r="H27" i="1"/>
  <c r="H20" i="1"/>
  <c r="I27" i="1"/>
  <c r="I20" i="1"/>
  <c r="I41" i="1"/>
  <c r="J27" i="1"/>
  <c r="J20" i="1"/>
  <c r="J41" i="1"/>
  <c r="K27" i="1"/>
  <c r="K20" i="1"/>
  <c r="K41" i="1"/>
  <c r="G15" i="1"/>
  <c r="G16" i="1"/>
  <c r="E96" i="2"/>
  <c r="H100" i="2" s="1"/>
  <c r="F58" i="3"/>
  <c r="F83" i="3"/>
  <c r="F66" i="3"/>
  <c r="H102" i="2" l="1"/>
  <c r="H101" i="2"/>
  <c r="P96" i="1"/>
  <c r="Q99" i="1"/>
  <c r="Q100" i="1" s="1"/>
  <c r="Y99" i="1"/>
  <c r="Y100" i="1" s="1"/>
  <c r="O99" i="1"/>
  <c r="O100" i="1" s="1"/>
  <c r="G48" i="1"/>
  <c r="AD96" i="1"/>
  <c r="AA107" i="1" s="1"/>
  <c r="H96" i="1"/>
  <c r="G27" i="1"/>
  <c r="G56" i="1"/>
  <c r="G95" i="3"/>
  <c r="J94" i="3"/>
  <c r="J97" i="3"/>
  <c r="J95" i="3"/>
  <c r="J96" i="3"/>
  <c r="N94" i="3"/>
  <c r="N95" i="3"/>
  <c r="N97" i="3"/>
  <c r="N96" i="3"/>
  <c r="R96" i="3"/>
  <c r="R94" i="3"/>
  <c r="R97" i="3"/>
  <c r="R95" i="3"/>
  <c r="F95" i="3"/>
  <c r="F94" i="3"/>
  <c r="F96" i="3"/>
  <c r="F97" i="3"/>
  <c r="I96" i="3"/>
  <c r="I94" i="3"/>
  <c r="I97" i="3"/>
  <c r="I95" i="3"/>
  <c r="M96" i="3"/>
  <c r="M94" i="3"/>
  <c r="M97" i="3"/>
  <c r="M95" i="3"/>
  <c r="Q96" i="3"/>
  <c r="Q94" i="3"/>
  <c r="Q97" i="3"/>
  <c r="Q95" i="3"/>
  <c r="U96" i="3"/>
  <c r="U94" i="3"/>
  <c r="U97" i="3"/>
  <c r="U95" i="3"/>
  <c r="H96" i="3"/>
  <c r="H94" i="3"/>
  <c r="H97" i="3"/>
  <c r="H95" i="3"/>
  <c r="L97" i="3"/>
  <c r="L95" i="3"/>
  <c r="L96" i="3"/>
  <c r="L94" i="3"/>
  <c r="P97" i="3"/>
  <c r="P96" i="3"/>
  <c r="P94" i="3"/>
  <c r="P95" i="3"/>
  <c r="T96" i="3"/>
  <c r="T94" i="3"/>
  <c r="T97" i="3"/>
  <c r="T95" i="3"/>
  <c r="K94" i="3"/>
  <c r="K97" i="3"/>
  <c r="K95" i="3"/>
  <c r="K96" i="3"/>
  <c r="O97" i="3"/>
  <c r="O95" i="3"/>
  <c r="O96" i="3"/>
  <c r="O94" i="3"/>
  <c r="S97" i="3"/>
  <c r="S95" i="3"/>
  <c r="S96" i="3"/>
  <c r="S94" i="3"/>
  <c r="F90" i="3"/>
  <c r="G20" i="1"/>
  <c r="K96" i="1"/>
  <c r="J96" i="1"/>
  <c r="G13" i="1"/>
  <c r="Z96" i="1"/>
  <c r="Y96" i="1"/>
  <c r="X96" i="1"/>
  <c r="W96" i="1"/>
  <c r="U96" i="1"/>
  <c r="T96" i="1"/>
  <c r="S96" i="1"/>
  <c r="R96" i="1"/>
  <c r="Q96" i="1"/>
  <c r="G34" i="1"/>
  <c r="D96" i="1"/>
  <c r="AA106" i="1" s="1"/>
  <c r="I96" i="1"/>
  <c r="G98" i="1" l="1"/>
  <c r="G100" i="1" s="1"/>
  <c r="G99" i="1"/>
  <c r="F100" i="3"/>
  <c r="F99" i="3"/>
  <c r="AA109" i="1"/>
  <c r="AA105" i="1"/>
  <c r="G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<sst xmlns="http://schemas.openxmlformats.org/spreadsheetml/2006/main" count="497" uniqueCount="249">
  <si>
    <t>Harmonogram realizacji programu studiów.</t>
  </si>
  <si>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</si>
  <si>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</si>
  <si>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</si>
  <si>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</si>
  <si>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</si>
  <si>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</si>
  <si>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</si>
  <si>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</si>
  <si>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</si>
  <si>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</si>
  <si>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</si>
  <si>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</si>
  <si>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</si>
  <si>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</si>
  <si>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</si>
  <si>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</si>
  <si>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</si>
  <si>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</si>
  <si>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</si>
  <si>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</si>
  <si>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</si>
  <si>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</si>
  <si>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</si>
  <si>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</si>
  <si>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</si>
  <si>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</si>
  <si>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t>WYKŁADY</t>
  </si>
  <si>
    <t>Ć/K/L/LEK/SiP/ZT</t>
  </si>
  <si>
    <t>do wyboru</t>
  </si>
  <si>
    <t>z bezpośrednim udziałem nauczycieli 
akademickich lub innych osób 
prowadzących zajęcia i studentów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</si>
  <si>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</si>
  <si>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</si>
  <si>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</si>
  <si>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</si>
  <si>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</si>
  <si>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</si>
  <si>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</si>
  <si>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</si>
  <si>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</si>
  <si>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</si>
  <si>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</si>
  <si>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</si>
  <si>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</si>
  <si>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</si>
  <si>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</si>
  <si>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</si>
  <si>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</si>
  <si>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</si>
  <si>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</si>
  <si>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</si>
  <si>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</si>
  <si>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</si>
  <si>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</si>
  <si>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</si>
  <si>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</si>
  <si>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</si>
  <si>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</si>
  <si>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</si>
  <si>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</si>
  <si>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</si>
  <si>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</si>
  <si>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EKONOMIA</t>
  </si>
  <si>
    <t>Poziom studiów: DRUGIEGO STOPNIA</t>
  </si>
  <si>
    <t>Profil studiów: OGÓLNOAKADEMICKI</t>
  </si>
  <si>
    <t>Forma studiów: NIESTACJONARNE</t>
  </si>
  <si>
    <t>Grupa Zajęć_ 1.1 PRZEDMIOTY KSZTAŁCENIA OGÓLNEGO</t>
  </si>
  <si>
    <t>Ochrona własności intelektualnej i komercjalizacja wiedzy</t>
  </si>
  <si>
    <t>330-EN2-1OWK</t>
  </si>
  <si>
    <t>Etyka w biznesie</t>
  </si>
  <si>
    <t>330-EN2-2EBI</t>
  </si>
  <si>
    <t>Etykieta uczelni</t>
  </si>
  <si>
    <t>330-EN2-1ETU</t>
  </si>
  <si>
    <t>Prawo gospodarcze</t>
  </si>
  <si>
    <t>330-EN2-1PRG</t>
  </si>
  <si>
    <t>Grupa Zajęć_ 2 PRZEDMIOTY PODSTAWOWE</t>
  </si>
  <si>
    <t>Historia myśli ekonomicznej</t>
  </si>
  <si>
    <t>330-EN2-1HME</t>
  </si>
  <si>
    <t>Makroekonomia II</t>
  </si>
  <si>
    <t>330-EN2-1ME2</t>
  </si>
  <si>
    <t>Grupa Zajęć_ 3.1 PRZEDMIOTY KIERUNKOWE</t>
  </si>
  <si>
    <t>Psychologia ekonomiczna</t>
  </si>
  <si>
    <t>330-EN2-1PSE</t>
  </si>
  <si>
    <t>Grupa Zajęć_ 3.2 PRZEDMIOTY KIERUNKOWE (do wyboru)</t>
  </si>
  <si>
    <t>330-EN2-2FZR</t>
  </si>
  <si>
    <t>Finanse niekonwencjonalne</t>
  </si>
  <si>
    <t>330-EN2-2FNI</t>
  </si>
  <si>
    <t>330-EN2-2FMI</t>
  </si>
  <si>
    <t>Polityka kursów walutowych</t>
  </si>
  <si>
    <t>330-EN2-2PKW</t>
  </si>
  <si>
    <t>Grupa Zajęć_ 4 SEMINARIA</t>
  </si>
  <si>
    <t>Seminarium magisterskie cz. 1</t>
  </si>
  <si>
    <t>330-EN2-1ASEM / 330-EN2-1VSEM / 330-EN2-1GSEM / 330-EN2-1ZSEM</t>
  </si>
  <si>
    <t>Seminarium magisterskie cz. 2</t>
  </si>
  <si>
    <t>330-EN2-2ASEM2 / 330-EN2-2VSEM2 / 330-EN2-2GSEM2 / 330-EN2-2ZSEM2</t>
  </si>
  <si>
    <t>Seminarium magisterskie cz. 3</t>
  </si>
  <si>
    <t>330-EN2-2ASEM3 / 330-EN2-2VSEM3 / 330-EN2-2GSEM3 / 330-EN2-2ZSEM3</t>
  </si>
  <si>
    <t>Moduł specjalizacyjny_ 1 ANALIZA RYNKU I DORADZTWO INWESTYCYJNE 2</t>
  </si>
  <si>
    <t>Grupa Zajęć_ 5.1 PRZEDMIOTY SPECJALIZACYJNE</t>
  </si>
  <si>
    <t>Analiza globanych trendów</t>
  </si>
  <si>
    <t>330-EN2-2AAGT</t>
  </si>
  <si>
    <t>Zarządzanie instrumentami rynku kapitałowego</t>
  </si>
  <si>
    <t>330-EN2-2AZIK</t>
  </si>
  <si>
    <t>Wycena inwestycji i doradztwo inwestycyjne</t>
  </si>
  <si>
    <t>330-EN2-2AWID</t>
  </si>
  <si>
    <t>Zarządzanie ryzykiem inwestycyjnym</t>
  </si>
  <si>
    <t>330-EN2-2AZRI</t>
  </si>
  <si>
    <t>Analiza fundamentalna i techniczna</t>
  </si>
  <si>
    <t>330-EN2-2AAFT</t>
  </si>
  <si>
    <t>Moduł specjalizacyjny_ 2 RACHUNKOWOŚĆ I PODATKI</t>
  </si>
  <si>
    <t>Grupa Zajęć_ 5.2 PRZEDMIOTY SPECJALIZACYJNE</t>
  </si>
  <si>
    <t>Standardy rachunkowości</t>
  </si>
  <si>
    <t>330-EN2-2VSTR</t>
  </si>
  <si>
    <t>Kontrola podatkowa i celno-skarbowa</t>
  </si>
  <si>
    <t>330-EN2-2VKPC</t>
  </si>
  <si>
    <t>Budżetowanie i controling</t>
  </si>
  <si>
    <t>330-EN2-2VBIC</t>
  </si>
  <si>
    <t>Uproszczone formy ewidencji podatkowej</t>
  </si>
  <si>
    <t>330-EN2-2VUFE</t>
  </si>
  <si>
    <t>Strategie podatkowe przedsiębiorstw</t>
  </si>
  <si>
    <t>330-EN2-2VSPP</t>
  </si>
  <si>
    <t>Moduł specjalizacyjny_ 3 GOSPODARKA GLOBALNA</t>
  </si>
  <si>
    <t>Grupa Zajęć_ 5.3 PRZEDMIOTY SPECJALIZACYJNE</t>
  </si>
  <si>
    <t>Międzynarodowy transfer technologii</t>
  </si>
  <si>
    <t>330-EN2-2GMTT</t>
  </si>
  <si>
    <t>Strategie przedsiębiorstw na rynkach globalnych</t>
  </si>
  <si>
    <t>330-EN2-2GSPG</t>
  </si>
  <si>
    <t>Innowacje finansowe</t>
  </si>
  <si>
    <t>330-EN2-2GIFI</t>
  </si>
  <si>
    <t>Moduł specjalizacyjny_ 4 GOSPODARKA ROZWOJU ZRÓWNOWAŻONEGO</t>
  </si>
  <si>
    <t>Grupa Zajęć_ 5.4 PRZEDMIOTY SPECJALIZACYJNE</t>
  </si>
  <si>
    <t>Zielona gospodarka</t>
  </si>
  <si>
    <t>330-EN2-2ZZGO</t>
  </si>
  <si>
    <t>Gospodarka komunalna</t>
  </si>
  <si>
    <t>330-EN2-2ZGOK</t>
  </si>
  <si>
    <t>Grupa Zajęć_ 6 (Praktyki zawodowe)</t>
  </si>
  <si>
    <t>330-EN2-1PRA</t>
  </si>
  <si>
    <t>M1</t>
  </si>
  <si>
    <t>M2</t>
  </si>
  <si>
    <t>M3</t>
  </si>
  <si>
    <t>M4</t>
  </si>
  <si>
    <t>Forma studiów: STACJONARNE</t>
  </si>
  <si>
    <t>Język obcy - lektorat</t>
  </si>
  <si>
    <t>330-ES2-1OWK</t>
  </si>
  <si>
    <t>330-ES2-2EBI</t>
  </si>
  <si>
    <t>330-ES2-1ETU</t>
  </si>
  <si>
    <t>330-ES2-1PRG</t>
  </si>
  <si>
    <t>330-ES2-1HME</t>
  </si>
  <si>
    <t>330-ES2-1ME2</t>
  </si>
  <si>
    <t>330-ES2-1PSE</t>
  </si>
  <si>
    <t>18 A</t>
  </si>
  <si>
    <t>18 B</t>
  </si>
  <si>
    <t>19 A</t>
  </si>
  <si>
    <t>330-ES2-2FZR</t>
  </si>
  <si>
    <t>19 B</t>
  </si>
  <si>
    <t>330-ES2-2FNI</t>
  </si>
  <si>
    <t>20 A</t>
  </si>
  <si>
    <t>330-ES2-2FMI</t>
  </si>
  <si>
    <t>20 B</t>
  </si>
  <si>
    <t>330-ES2-2PKW</t>
  </si>
  <si>
    <t>21</t>
  </si>
  <si>
    <t>330-ES2-1ASEM / 330-ES2-1VSEM / 330-ES2-1GSEM / 330-ES2-1ZSEM</t>
  </si>
  <si>
    <t>330-ES2-2ASEM2 / 330-ES2-2VSEM2 / 330-ES2-2GSEM2 / 330-ES2-2ZSEM2</t>
  </si>
  <si>
    <t>330-ES2-2ASEM3 / 330-ES2-2VSEM3 / 330-ES2-2GSEM3 / 330-ES2-2ZSEM3</t>
  </si>
  <si>
    <t>330-ES2-2AAGT</t>
  </si>
  <si>
    <t>330-ES2-2AZIK</t>
  </si>
  <si>
    <t>330-ES2-2AWID</t>
  </si>
  <si>
    <t>330-ES2-2AZRI</t>
  </si>
  <si>
    <t>330-ES2-2AAFT</t>
  </si>
  <si>
    <t>330-ES2-2VSTR</t>
  </si>
  <si>
    <t>330-ES2-2VKPC</t>
  </si>
  <si>
    <t>330-ES2-2VBIC</t>
  </si>
  <si>
    <t>330-ES2-2VUFE</t>
  </si>
  <si>
    <t>330-ES2-2VSPP</t>
  </si>
  <si>
    <t>330-ES2-2GMTT</t>
  </si>
  <si>
    <t>330-ES2-2GSPG</t>
  </si>
  <si>
    <t>330-ES2-2GIFI</t>
  </si>
  <si>
    <t>330-ES2-2ZZGO</t>
  </si>
  <si>
    <t>330-ES2-2ZGOK</t>
  </si>
  <si>
    <t>330-ES2-1PRA</t>
  </si>
  <si>
    <t>Język obcy- specjalistyczny warsztat językowy</t>
  </si>
  <si>
    <t>Finanse zrównoważone lub</t>
  </si>
  <si>
    <t>Finanse międzynarodowe lub</t>
  </si>
  <si>
    <t>Moduł specjalizacyjny 1. ANALIZA RYNKU I DORADZTWO INWESTYCYJNE 2</t>
  </si>
  <si>
    <t>Moduł specjalizacyjny 2. RACHUNKOWOŚĆ I PODATKI</t>
  </si>
  <si>
    <t>Moduł specjalizacyjny 3. GOSPODARKA GLOBALNA</t>
  </si>
  <si>
    <t>Moduł specjalizacyjny 4. GOSPODARKA ROZWOJU ZRÓWNOWAŻONEGO</t>
  </si>
  <si>
    <t>Przedmiot w języku obcym (z oferty)*</t>
  </si>
  <si>
    <t>* Oferta przedmiotów w języku obcym w każdym roku akademickim przedstawiana przez Dziekana WEiF</t>
  </si>
  <si>
    <r>
      <t>Ekonometria /</t>
    </r>
    <r>
      <rPr>
        <i/>
        <sz val="11"/>
        <rFont val="Times New Roman"/>
        <family val="1"/>
        <charset val="238"/>
      </rPr>
      <t>Econometrics</t>
    </r>
  </si>
  <si>
    <r>
      <t>Ekonomia matematyczna /</t>
    </r>
    <r>
      <rPr>
        <i/>
        <sz val="11"/>
        <rFont val="Times New Roman"/>
        <family val="1"/>
        <charset val="238"/>
      </rPr>
      <t>Mathematical Economics</t>
    </r>
  </si>
  <si>
    <r>
      <t>Statystyka matematyczna /</t>
    </r>
    <r>
      <rPr>
        <i/>
        <sz val="11"/>
        <rFont val="Times New Roman"/>
        <family val="1"/>
        <charset val="238"/>
      </rPr>
      <t>Mathematical Statistics</t>
    </r>
  </si>
  <si>
    <r>
      <t>Ekonomika miast /</t>
    </r>
    <r>
      <rPr>
        <i/>
        <sz val="11"/>
        <rFont val="Times New Roman"/>
        <family val="1"/>
        <charset val="238"/>
      </rPr>
      <t>Economics of cities</t>
    </r>
  </si>
  <si>
    <r>
      <t>Prognozowanie procesów gospodarczych /</t>
    </r>
    <r>
      <rPr>
        <i/>
        <sz val="11"/>
        <rFont val="Times New Roman"/>
        <family val="1"/>
        <charset val="238"/>
      </rPr>
      <t>Forecasting economic processes</t>
    </r>
  </si>
  <si>
    <r>
      <t>Procesy globalizacyjne we współczesnej gospodarce /</t>
    </r>
    <r>
      <rPr>
        <i/>
        <sz val="11"/>
        <rFont val="Times New Roman"/>
        <family val="1"/>
        <charset val="238"/>
      </rPr>
      <t>Globalization processes in modern economy</t>
    </r>
  </si>
  <si>
    <r>
      <t>Ekonomika regionalna /</t>
    </r>
    <r>
      <rPr>
        <i/>
        <sz val="11"/>
        <rFont val="Times New Roman"/>
        <family val="1"/>
        <charset val="238"/>
      </rPr>
      <t>Regional economics</t>
    </r>
  </si>
  <si>
    <r>
      <t>Ekonomika turystyki i rekreacji /</t>
    </r>
    <r>
      <rPr>
        <i/>
        <sz val="11"/>
        <rFont val="Times New Roman"/>
        <family val="1"/>
        <charset val="238"/>
      </rPr>
      <t>Economics of tourism and recreation</t>
    </r>
  </si>
  <si>
    <r>
      <t>Rozwój lokalny /</t>
    </r>
    <r>
      <rPr>
        <i/>
        <sz val="11"/>
        <rFont val="Times New Roman"/>
        <family val="1"/>
        <charset val="238"/>
      </rPr>
      <t>Local development</t>
    </r>
  </si>
  <si>
    <r>
      <t>Ekonomia menedżerska /</t>
    </r>
    <r>
      <rPr>
        <i/>
        <sz val="11"/>
        <rFont val="Times New Roman"/>
        <family val="1"/>
        <charset val="238"/>
      </rPr>
      <t>Managerial economics</t>
    </r>
  </si>
  <si>
    <r>
      <t>Ekonomia heterodoksyjna</t>
    </r>
    <r>
      <rPr>
        <i/>
        <sz val="11"/>
        <rFont val="Times New Roman"/>
        <family val="1"/>
        <charset val="238"/>
      </rPr>
      <t xml:space="preserve"> /Heterodox economics</t>
    </r>
    <r>
      <rPr>
        <sz val="11"/>
        <rFont val="Times New Roman"/>
        <family val="1"/>
        <charset val="238"/>
      </rPr>
      <t xml:space="preserve">  lub</t>
    </r>
  </si>
  <si>
    <r>
      <t>Finanse behawioralne /</t>
    </r>
    <r>
      <rPr>
        <i/>
        <sz val="11"/>
        <rFont val="Times New Roman"/>
        <family val="1"/>
        <charset val="238"/>
      </rPr>
      <t>Behavioural finance</t>
    </r>
  </si>
  <si>
    <r>
      <t xml:space="preserve">Ekonomia sektora publicznego / </t>
    </r>
    <r>
      <rPr>
        <i/>
        <sz val="11"/>
        <rFont val="Times New Roman"/>
        <family val="1"/>
        <charset val="238"/>
      </rPr>
      <t>Public Sector Economics</t>
    </r>
  </si>
  <si>
    <r>
      <t xml:space="preserve">Ekonomia międzynarodowa / </t>
    </r>
    <r>
      <rPr>
        <i/>
        <sz val="11"/>
        <rFont val="Times New Roman"/>
        <family val="1"/>
        <charset val="238"/>
      </rPr>
      <t>International Economics</t>
    </r>
  </si>
  <si>
    <r>
      <t xml:space="preserve">Dynamika systemów ekonomicznych /  </t>
    </r>
    <r>
      <rPr>
        <i/>
        <sz val="11"/>
        <rFont val="Times New Roman"/>
        <family val="1"/>
        <charset val="238"/>
      </rPr>
      <t>Dynamics of Economic Systems</t>
    </r>
  </si>
  <si>
    <t>Obowiązuje od roku akademickiego: 2023/2024</t>
  </si>
  <si>
    <t>330-EN2-1ANGL/ 330-EN2-1GERL/ 330-EN2-1ROSL</t>
  </si>
  <si>
    <t>330-EN2-1ANGW/ 330-EN2-1GERW/ 330-EN2-1ROSW</t>
  </si>
  <si>
    <t>330-ES2-1ANGL/ 330-ES2-1GERL/ 330-ES2-1ROSL</t>
  </si>
  <si>
    <t>330-ES2-1ANGW/ 330-ES2-1GERW/ 330-ES2-1ROSW</t>
  </si>
  <si>
    <t>różne kody</t>
  </si>
  <si>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>EMINARIA/</t>
    </r>
    <r>
      <rPr>
        <b/>
        <sz val="9"/>
        <rFont val="Times New Roman"/>
        <family val="1"/>
        <charset val="238"/>
      </rPr>
      <t>P</t>
    </r>
    <r>
      <rPr>
        <sz val="9"/>
        <rFont val="Times New Roman"/>
        <family val="1"/>
        <charset val="238"/>
      </rPr>
      <t>ROSEMINARIA</t>
    </r>
  </si>
  <si>
    <t>Załącznik 2. Harmonogram realizacji programu studiów obowiązującego od roku akademickiego 2023/2024</t>
  </si>
  <si>
    <t>330-ES2-1EMI / 330-ES2-1EMI#E</t>
  </si>
  <si>
    <t>330-ES2-1ESP / 330-ES2-1ESP#E</t>
  </si>
  <si>
    <t>330-ES2-2DSE / 330-ES2-2DSE#E</t>
  </si>
  <si>
    <t>330-ES2-1EKH / 330-ES2-1EKH#E</t>
  </si>
  <si>
    <t>330-ES2-1FBE / 330-ES2-1FBE#E</t>
  </si>
  <si>
    <t>330-ES2-2GPGL / 330-ES2-2GPGL#E</t>
  </si>
  <si>
    <t>330-ES2-2GEKS / 330-ES2-2GEKS#E</t>
  </si>
  <si>
    <t>330-ES2-2ZEKR / 330-ES2-2ZEKR#E</t>
  </si>
  <si>
    <t>330-ES2-2ZEKM / 330-ES2-2ZEKM#E</t>
  </si>
  <si>
    <t>330-ES2-2ZETR / 330-ES2-2ZETR#E</t>
  </si>
  <si>
    <t>330-ES2-2ZROL / 330-ES2-2ZROL#E</t>
  </si>
  <si>
    <t>330-ES2-1EME / 330-ES2-1EME#E</t>
  </si>
  <si>
    <t>330-ES2-1STM / 330-ES2-1STM#E</t>
  </si>
  <si>
    <t>330-ES2-1EKN / 330-ES2-1EKN#E</t>
  </si>
  <si>
    <t>330-ES2-2EKM / 330-ES2-2EKM#E</t>
  </si>
  <si>
    <t>330-ES2-2PPG / 330-ES2-2PPG#E</t>
  </si>
  <si>
    <t>Zaopiniowany na Radzie Wydziału</t>
  </si>
  <si>
    <t>330-EN2-1EME / 330-EN2-1EME#E</t>
  </si>
  <si>
    <t>330-EN2-1STM / 330-EN2-1STM#E</t>
  </si>
  <si>
    <t>330-EN2-1EKN / 330-EN2-1EKN#E</t>
  </si>
  <si>
    <t>330-EN2-2EKM / 330-EN2-2EKM#E</t>
  </si>
  <si>
    <t>330-EN2-2PPG / 330-EN2-2PPG#E</t>
  </si>
  <si>
    <t>330-EN2-1EMI / 330-EN2-1EMI#E</t>
  </si>
  <si>
    <t>330-EN2-1ESP / 330-EN2-1ESP#E</t>
  </si>
  <si>
    <t>330-EN2-2DSE / 330-EN2-2DSE#E</t>
  </si>
  <si>
    <t>330-EN2-1EKH / 330-EN2-1EKH#E</t>
  </si>
  <si>
    <t>330-EN2-1FBE / 330-EN2-1FBE#E</t>
  </si>
  <si>
    <t>330-EN2-2GPGL / 330-EN2-2GPGL#E</t>
  </si>
  <si>
    <t>330-EN2-2GEKS / 330-EN2-2GEKS#E</t>
  </si>
  <si>
    <t>330-EN2-2ZEKR / 330-EN2-2ZEKR#E</t>
  </si>
  <si>
    <t>330-EN2-2ZEKM / 330-EN2-2ZEKM#E</t>
  </si>
  <si>
    <t>330-EN2-2ZETR / 330-EN2-2ZETR#E</t>
  </si>
  <si>
    <t>330-EN2-2ZROL / 330-EN2-2ZROL#E</t>
  </si>
  <si>
    <t>Praktyki zawodowe 2 tygodnie (60 godzin)</t>
  </si>
  <si>
    <r>
      <t>Ekonomia rozwoju krajów słabo rozwiniętych /</t>
    </r>
    <r>
      <rPr>
        <i/>
        <sz val="11"/>
        <rFont val="Times New Roman"/>
        <family val="1"/>
        <charset val="238"/>
      </rPr>
      <t>Development economics</t>
    </r>
  </si>
  <si>
    <t>W dniu: 16.01.2023 r.</t>
  </si>
  <si>
    <t xml:space="preserve">W dniu: 16.01.2023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</si>
</sst>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 CE"/>
    </font>
    <font>
      <sz val="11"/>
      <color theme="1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</font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.5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.5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0" borderId="0"/>
    <xf numFmtId="0" fontId="21" fillId="0" borderId="0"/>
    <xf numFmtId="0" fontId="1" fillId="0" borderId="0"/>
  </cellStyleXfs>
  <cellXfs count="292">
    <xf numFmtId="0" fontId="0" fillId="0" borderId="0" xfId="0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2" xfId="0" quotePrefix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7" xfId="0" quotePrefix="1" applyFont="1" applyFill="1" applyBorder="1" applyAlignment="1" applyProtection="1">
      <alignment horizontal="center" vertical="center"/>
      <protection locked="0"/>
    </xf>
    <xf numFmtId="0" fontId="10" fillId="2" borderId="8" xfId="0" quotePrefix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29" xfId="0" quotePrefix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textRotation="90" wrapText="1" shrinkToFit="1"/>
      <protection locked="0"/>
    </xf>
    <xf numFmtId="0" fontId="10" fillId="2" borderId="1" xfId="0" applyFont="1" applyFill="1" applyBorder="1" applyAlignment="1" applyProtection="1">
      <alignment horizontal="center" textRotation="90" shrinkToFit="1"/>
      <protection locked="0"/>
    </xf>
    <xf numFmtId="0" fontId="10" fillId="2" borderId="16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wrapText="1"/>
      <protection locked="0"/>
    </xf>
    <xf numFmtId="0" fontId="10" fillId="2" borderId="17" xfId="0" applyFont="1" applyFill="1" applyBorder="1" applyAlignment="1" applyProtection="1">
      <alignment horizontal="center" textRotation="90" wrapText="1" shrinkToFit="1"/>
      <protection locked="0"/>
    </xf>
    <xf numFmtId="0" fontId="10" fillId="2" borderId="18" xfId="0" applyFont="1" applyFill="1" applyBorder="1" applyAlignment="1" applyProtection="1">
      <alignment horizontal="center" textRotation="90" shrinkToFit="1"/>
      <protection locked="0"/>
    </xf>
    <xf numFmtId="0" fontId="10" fillId="2" borderId="37" xfId="0" applyFont="1" applyFill="1" applyBorder="1" applyAlignment="1" applyProtection="1">
      <alignment horizontal="center" textRotation="90" shrinkToFit="1"/>
      <protection locked="0"/>
    </xf>
    <xf numFmtId="0" fontId="10" fillId="2" borderId="35" xfId="0" applyFont="1" applyFill="1" applyBorder="1" applyAlignment="1" applyProtection="1">
      <alignment horizontal="center" textRotation="90" shrinkToFi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4" xfId="0" quotePrefix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vertical="center"/>
      <protection locked="0"/>
    </xf>
    <xf numFmtId="0" fontId="10" fillId="2" borderId="48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textRotation="90" wrapText="1"/>
    </xf>
    <xf numFmtId="0" fontId="10" fillId="2" borderId="54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56" xfId="0" applyFont="1" applyFill="1" applyBorder="1" applyAlignment="1" applyProtection="1">
      <alignment vertical="center"/>
      <protection locked="0"/>
    </xf>
    <xf numFmtId="0" fontId="14" fillId="2" borderId="16" xfId="0" quotePrefix="1" applyFont="1" applyFill="1" applyBorder="1" applyAlignment="1" applyProtection="1">
      <alignment horizontal="center" vertical="center"/>
      <protection locked="0"/>
    </xf>
    <xf numFmtId="0" fontId="14" fillId="2" borderId="18" xfId="0" quotePrefix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6" xfId="1" applyFont="1" applyBorder="1" applyAlignment="1">
      <alignment vertical="center"/>
    </xf>
    <xf numFmtId="0" fontId="14" fillId="0" borderId="6" xfId="1" applyFont="1" applyBorder="1" applyAlignment="1">
      <alignment vertical="center" wrapText="1"/>
    </xf>
    <xf numFmtId="0" fontId="10" fillId="0" borderId="4" xfId="1" applyFont="1" applyBorder="1" applyAlignment="1">
      <alignment wrapText="1"/>
    </xf>
    <xf numFmtId="0" fontId="10" fillId="0" borderId="3" xfId="1" applyFont="1" applyBorder="1"/>
    <xf numFmtId="0" fontId="10" fillId="0" borderId="67" xfId="1" applyFont="1" applyBorder="1" applyAlignment="1">
      <alignment wrapText="1"/>
    </xf>
    <xf numFmtId="49" fontId="23" fillId="2" borderId="4" xfId="0" applyNumberFormat="1" applyFont="1" applyFill="1" applyBorder="1" applyAlignment="1" applyProtection="1">
      <alignment vertical="center" shrinkToFit="1"/>
      <protection locked="0"/>
    </xf>
    <xf numFmtId="0" fontId="24" fillId="0" borderId="6" xfId="1" applyFont="1" applyBorder="1"/>
    <xf numFmtId="0" fontId="24" fillId="0" borderId="32" xfId="1" applyFont="1" applyBorder="1"/>
    <xf numFmtId="49" fontId="23" fillId="2" borderId="3" xfId="0" applyNumberFormat="1" applyFont="1" applyFill="1" applyBorder="1" applyAlignment="1" applyProtection="1">
      <alignment vertical="center" shrinkToFit="1"/>
      <protection locked="0"/>
    </xf>
    <xf numFmtId="49" fontId="23" fillId="2" borderId="19" xfId="0" applyNumberFormat="1" applyFont="1" applyFill="1" applyBorder="1" applyAlignment="1" applyProtection="1">
      <alignment vertical="center" shrinkToFit="1"/>
      <protection locked="0"/>
    </xf>
    <xf numFmtId="0" fontId="25" fillId="2" borderId="3" xfId="0" applyFont="1" applyFill="1" applyBorder="1" applyAlignment="1" applyProtection="1">
      <alignment horizontal="left" vertical="center" shrinkToFit="1"/>
      <protection locked="0"/>
    </xf>
    <xf numFmtId="0" fontId="25" fillId="2" borderId="4" xfId="0" applyFont="1" applyFill="1" applyBorder="1" applyAlignment="1" applyProtection="1">
      <alignment horizontal="left" vertical="center" shrinkToFit="1"/>
      <protection locked="0"/>
    </xf>
    <xf numFmtId="0" fontId="24" fillId="0" borderId="68" xfId="1" applyFont="1" applyBorder="1"/>
    <xf numFmtId="0" fontId="23" fillId="2" borderId="28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left" vertical="center"/>
    </xf>
    <xf numFmtId="0" fontId="10" fillId="2" borderId="4" xfId="1" applyFont="1" applyFill="1" applyBorder="1" applyAlignment="1">
      <alignment wrapText="1"/>
    </xf>
    <xf numFmtId="0" fontId="10" fillId="2" borderId="61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18" xfId="0" quotePrefix="1" applyFont="1" applyFill="1" applyBorder="1" applyAlignment="1">
      <alignment horizontal="center" vertical="center"/>
    </xf>
    <xf numFmtId="0" fontId="27" fillId="2" borderId="0" xfId="0" applyFont="1" applyFill="1" applyAlignment="1" applyProtection="1">
      <alignment vertical="center"/>
      <protection locked="0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14" fillId="2" borderId="69" xfId="0" applyNumberFormat="1" applyFont="1" applyFill="1" applyBorder="1" applyAlignment="1">
      <alignment horizontal="center" vertical="center"/>
    </xf>
    <xf numFmtId="1" fontId="14" fillId="2" borderId="70" xfId="0" applyNumberFormat="1" applyFont="1" applyFill="1" applyBorder="1" applyAlignment="1">
      <alignment horizontal="center" vertical="center"/>
    </xf>
    <xf numFmtId="1" fontId="14" fillId="2" borderId="71" xfId="0" applyNumberFormat="1" applyFont="1" applyFill="1" applyBorder="1" applyAlignment="1">
      <alignment horizontal="center" vertical="center"/>
    </xf>
    <xf numFmtId="1" fontId="14" fillId="2" borderId="72" xfId="0" applyNumberFormat="1" applyFont="1" applyFill="1" applyBorder="1" applyAlignment="1">
      <alignment horizontal="center" vertical="center"/>
    </xf>
    <xf numFmtId="1" fontId="14" fillId="2" borderId="73" xfId="0" applyNumberFormat="1" applyFont="1" applyFill="1" applyBorder="1" applyAlignment="1">
      <alignment horizontal="center" vertical="center"/>
    </xf>
    <xf numFmtId="1" fontId="14" fillId="2" borderId="74" xfId="0" applyNumberFormat="1" applyFont="1" applyFill="1" applyBorder="1" applyAlignment="1">
      <alignment horizontal="center" vertical="center"/>
    </xf>
    <xf numFmtId="0" fontId="24" fillId="0" borderId="32" xfId="1" applyFont="1" applyBorder="1" applyAlignment="1">
      <alignment wrapText="1"/>
    </xf>
    <xf numFmtId="49" fontId="2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23" fillId="2" borderId="17" xfId="0" applyFont="1" applyFill="1" applyBorder="1" applyAlignment="1" applyProtection="1">
      <alignment horizontal="center" textRotation="90" wrapText="1"/>
      <protection locked="0"/>
    </xf>
    <xf numFmtId="49" fontId="12" fillId="2" borderId="4" xfId="0" applyNumberFormat="1" applyFont="1" applyFill="1" applyBorder="1" applyAlignment="1" applyProtection="1">
      <alignment vertical="center" wrapText="1" shrinkToFit="1"/>
      <protection locked="0"/>
    </xf>
    <xf numFmtId="0" fontId="10" fillId="0" borderId="4" xfId="1" applyFont="1" applyBorder="1" applyAlignment="1">
      <alignment vertical="center" wrapText="1"/>
    </xf>
    <xf numFmtId="49" fontId="12" fillId="2" borderId="19" xfId="0" applyNumberFormat="1" applyFont="1" applyFill="1" applyBorder="1" applyAlignment="1" applyProtection="1">
      <alignment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vertical="center" wrapText="1" shrinkToFit="1"/>
      <protection locked="0"/>
    </xf>
    <xf numFmtId="0" fontId="10" fillId="0" borderId="3" xfId="1" applyFont="1" applyBorder="1" applyAlignment="1">
      <alignment vertical="center" wrapText="1"/>
    </xf>
    <xf numFmtId="49" fontId="12" fillId="0" borderId="19" xfId="0" applyNumberFormat="1" applyFont="1" applyBorder="1" applyAlignment="1" applyProtection="1">
      <alignment vertical="center" wrapText="1" shrinkToFit="1"/>
      <protection locked="0"/>
    </xf>
    <xf numFmtId="49" fontId="12" fillId="2" borderId="24" xfId="0" applyNumberFormat="1" applyFont="1" applyFill="1" applyBorder="1" applyAlignment="1" applyProtection="1">
      <alignment vertical="center" wrapText="1" shrinkToFit="1"/>
      <protection locked="0"/>
    </xf>
    <xf numFmtId="49" fontId="28" fillId="2" borderId="4" xfId="0" applyNumberFormat="1" applyFont="1" applyFill="1" applyBorder="1" applyAlignment="1" applyProtection="1">
      <alignment vertical="center" wrapText="1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left" vertical="center" shrinkToFit="1"/>
      <protection locked="0"/>
    </xf>
    <xf numFmtId="0" fontId="9" fillId="2" borderId="33" xfId="0" applyFont="1" applyFill="1" applyBorder="1" applyAlignment="1" applyProtection="1">
      <alignment horizontal="left" vertical="center" shrinkToFit="1"/>
      <protection locked="0"/>
    </xf>
    <xf numFmtId="0" fontId="9" fillId="2" borderId="64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65" xfId="0" applyFont="1" applyFill="1" applyBorder="1" applyAlignment="1" applyProtection="1">
      <alignment horizontal="left" vertical="center" shrinkToFit="1"/>
      <protection locked="0"/>
    </xf>
    <xf numFmtId="0" fontId="9" fillId="2" borderId="54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61" xfId="0" applyFont="1" applyFill="1" applyBorder="1" applyAlignment="1" applyProtection="1">
      <alignment horizontal="left" vertical="center" shrinkToFit="1"/>
      <protection locked="0"/>
    </xf>
    <xf numFmtId="0" fontId="9" fillId="2" borderId="62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66" xfId="0" applyFont="1" applyFill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justify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justify" vertical="center"/>
      <protection locked="0"/>
    </xf>
    <xf numFmtId="0" fontId="14" fillId="0" borderId="6" xfId="0" applyFont="1" applyBorder="1" applyAlignment="1">
      <alignment horizontal="justify" vertical="center" wrapText="1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1" fontId="1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9" fillId="2" borderId="6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1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66" xfId="0" applyFont="1" applyFill="1" applyBorder="1" applyAlignment="1" applyProtection="1">
      <alignment horizontal="right" vertical="center"/>
      <protection locked="0"/>
    </xf>
    <xf numFmtId="0" fontId="9" fillId="2" borderId="6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right" vertical="center" shrinkToFit="1"/>
      <protection locked="0"/>
    </xf>
    <xf numFmtId="0" fontId="14" fillId="0" borderId="57" xfId="0" applyFont="1" applyBorder="1" applyAlignment="1" applyProtection="1">
      <alignment horizontal="justify" vertical="center" wrapText="1"/>
      <protection locked="0"/>
    </xf>
    <xf numFmtId="0" fontId="14" fillId="0" borderId="55" xfId="0" applyFont="1" applyBorder="1" applyAlignment="1" applyProtection="1">
      <alignment horizontal="justify" vertical="center" wrapText="1"/>
      <protection locked="0"/>
    </xf>
    <xf numFmtId="0" fontId="14" fillId="0" borderId="58" xfId="0" applyFont="1" applyBorder="1" applyAlignment="1" applyProtection="1">
      <alignment horizontal="justify" vertical="center" wrapText="1"/>
      <protection locked="0"/>
    </xf>
    <xf numFmtId="0" fontId="14" fillId="0" borderId="59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60" xfId="0" applyFont="1" applyBorder="1" applyAlignment="1" applyProtection="1">
      <alignment horizontal="justify" vertical="center" wrapText="1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61" xfId="0" applyFont="1" applyFill="1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justify" vertical="center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6" fillId="0" borderId="55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26" fillId="0" borderId="9" xfId="0" applyFont="1" applyBorder="1" applyAlignment="1" applyProtection="1">
      <alignment horizontal="left" vertical="center"/>
      <protection locked="0"/>
    </xf>
    <xf numFmtId="0" fontId="26" fillId="0" borderId="31" xfId="0" applyFont="1" applyBorder="1" applyAlignment="1" applyProtection="1">
      <alignment horizontal="left" vertical="center"/>
      <protection locked="0"/>
    </xf>
    <xf numFmtId="0" fontId="26" fillId="0" borderId="32" xfId="0" applyFont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9" fillId="2" borderId="61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2" borderId="65" xfId="0" applyFont="1" applyFill="1" applyBorder="1" applyAlignment="1" applyProtection="1">
      <alignment horizontal="left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6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>
      <alignment horizontal="left" vertical="center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244" t="s">
        <v>0</v>
      </c>
      <c r="B1" s="245"/>
      <c r="C1" s="245"/>
      <c r="D1" s="245"/>
      <c r="E1" s="245"/>
      <c r="F1" s="245"/>
      <c r="G1" s="245"/>
      <c r="H1" s="245"/>
      <c r="I1" s="245"/>
    </row>
    <row r="2" spans="1:31" ht="20.100000000000001" customHeight="1" thickBot="1">
      <c r="A2" s="255" t="s">
        <v>1</v>
      </c>
      <c r="B2" s="256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246" t="s">
        <v>2</v>
      </c>
      <c r="H3" s="247"/>
      <c r="I3" s="247"/>
      <c r="J3" s="247"/>
      <c r="K3" s="247"/>
      <c r="L3" s="247"/>
      <c r="M3" s="247"/>
      <c r="N3" s="248"/>
      <c r="O3" s="241" t="s">
        <v>3</v>
      </c>
      <c r="P3" s="242"/>
      <c r="Q3" s="242"/>
      <c r="R3" s="242"/>
      <c r="S3" s="241" t="s">
        <v>4</v>
      </c>
      <c r="T3" s="242"/>
      <c r="U3" s="242"/>
      <c r="V3" s="242"/>
      <c r="W3" s="241" t="s">
        <v>5</v>
      </c>
      <c r="X3" s="242"/>
      <c r="Y3" s="242"/>
      <c r="Z3" s="242"/>
      <c r="AA3" s="232" t="s">
        <v>6</v>
      </c>
      <c r="AB3" s="233"/>
      <c r="AC3" s="233"/>
      <c r="AD3" s="233"/>
      <c r="AE3" s="234"/>
    </row>
    <row r="4" spans="1:31" ht="16.5" customHeight="1" thickTop="1" thickBot="1">
      <c r="F4" s="4"/>
      <c r="G4" s="249"/>
      <c r="H4" s="250"/>
      <c r="I4" s="250"/>
      <c r="J4" s="250"/>
      <c r="K4" s="250"/>
      <c r="L4" s="250"/>
      <c r="M4" s="250"/>
      <c r="N4" s="251"/>
      <c r="O4" s="5" t="s">
        <v>7</v>
      </c>
      <c r="P4" s="5"/>
      <c r="Q4" s="5" t="s">
        <v>8</v>
      </c>
      <c r="R4" s="5"/>
      <c r="S4" s="5" t="s">
        <v>9</v>
      </c>
      <c r="T4" s="5"/>
      <c r="U4" s="5" t="s">
        <v>10</v>
      </c>
      <c r="V4" s="5"/>
      <c r="W4" s="6" t="s">
        <v>11</v>
      </c>
      <c r="X4" s="6"/>
      <c r="Y4" s="241" t="s">
        <v>12</v>
      </c>
      <c r="Z4" s="243"/>
      <c r="AA4" s="235"/>
      <c r="AB4" s="236"/>
      <c r="AC4" s="236"/>
      <c r="AD4" s="236"/>
      <c r="AE4" s="237"/>
    </row>
    <row r="5" spans="1:31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93" t="s">
        <v>17</v>
      </c>
      <c r="F5" s="93" t="s">
        <v>18</v>
      </c>
      <c r="G5" s="94" t="s">
        <v>19</v>
      </c>
      <c r="H5" s="95" t="s">
        <v>20</v>
      </c>
      <c r="I5" s="96" t="s">
        <v>21</v>
      </c>
      <c r="J5" s="96" t="s">
        <v>22</v>
      </c>
      <c r="K5" s="96" t="s">
        <v>23</v>
      </c>
      <c r="L5" s="96" t="s">
        <v>24</v>
      </c>
      <c r="M5" s="97" t="s">
        <v>25</v>
      </c>
      <c r="N5" s="98" t="s">
        <v>26</v>
      </c>
      <c r="O5" s="95" t="s">
        <v>27</v>
      </c>
      <c r="P5" s="99" t="s">
        <v>28</v>
      </c>
      <c r="Q5" s="95" t="s">
        <v>27</v>
      </c>
      <c r="R5" s="99" t="s">
        <v>28</v>
      </c>
      <c r="S5" s="95" t="s">
        <v>27</v>
      </c>
      <c r="T5" s="99" t="s">
        <v>28</v>
      </c>
      <c r="U5" s="95" t="s">
        <v>27</v>
      </c>
      <c r="V5" s="99" t="s">
        <v>28</v>
      </c>
      <c r="W5" s="95" t="s">
        <v>27</v>
      </c>
      <c r="X5" s="100" t="s">
        <v>28</v>
      </c>
      <c r="Y5" s="101" t="s">
        <v>27</v>
      </c>
      <c r="Z5" s="100" t="s">
        <v>28</v>
      </c>
      <c r="AA5" s="140" t="s">
        <v>29</v>
      </c>
      <c r="AB5" s="140" t="s">
        <v>30</v>
      </c>
      <c r="AC5" s="140" t="s">
        <v>31</v>
      </c>
      <c r="AD5" s="140" t="s">
        <v>32</v>
      </c>
      <c r="AE5" s="140" t="s">
        <v>33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219" t="s">
        <v>34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1"/>
    </row>
    <row r="8" spans="1:31" ht="17.100000000000001" customHeight="1" thickTop="1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>
      <c r="A13" s="229" t="s">
        <v>19</v>
      </c>
      <c r="B13" s="230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219" t="s">
        <v>35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1"/>
    </row>
    <row r="15" spans="1:31" ht="17.100000000000001" customHeight="1" thickTop="1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>
      <c r="A20" s="229" t="s">
        <v>19</v>
      </c>
      <c r="B20" s="230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>
      <c r="A21" s="213" t="s">
        <v>36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5"/>
      <c r="AG21" s="77"/>
      <c r="AH21" s="77"/>
      <c r="AI21" s="77"/>
      <c r="AJ21" s="77"/>
      <c r="AK21" s="77"/>
      <c r="AL21" s="77"/>
    </row>
    <row r="22" spans="1:38" ht="17.100000000000001" customHeight="1" thickTop="1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>
      <c r="A27" s="229" t="s">
        <v>19</v>
      </c>
      <c r="B27" s="230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>
      <c r="A28" s="219" t="s">
        <v>37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1"/>
    </row>
    <row r="29" spans="1:38" ht="17.100000000000001" customHeight="1" thickTop="1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>
      <c r="A34" s="254" t="s">
        <v>19</v>
      </c>
      <c r="B34" s="239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219" t="s">
        <v>38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1"/>
    </row>
    <row r="36" spans="1:31" ht="17.100000000000001" customHeight="1" thickTop="1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>
      <c r="A41" s="238" t="s">
        <v>19</v>
      </c>
      <c r="B41" s="239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219" t="s">
        <v>39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1"/>
    </row>
    <row r="43" spans="1:31" ht="17.100000000000001" customHeight="1" thickTop="1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>
      <c r="A48" s="229" t="s">
        <v>19</v>
      </c>
      <c r="B48" s="230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222" t="s">
        <v>40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59"/>
    </row>
    <row r="50" spans="1:31" ht="17.100000000000001" customHeight="1" thickBot="1">
      <c r="A50" s="222" t="s">
        <v>41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59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>
      <c r="A56" s="240" t="s">
        <v>19</v>
      </c>
      <c r="B56" s="230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219" t="s">
        <v>42</v>
      </c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1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>
      <c r="A63" s="240" t="s">
        <v>19</v>
      </c>
      <c r="B63" s="230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213" t="s">
        <v>43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5"/>
    </row>
    <row r="65" spans="1:31" ht="17.100000000000001" customHeight="1" thickBot="1">
      <c r="A65" s="216" t="s">
        <v>41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8"/>
    </row>
    <row r="66" spans="1:31" ht="17.100000000000001" customHeight="1" thickTop="1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>
      <c r="A71" s="240" t="s">
        <v>19</v>
      </c>
      <c r="B71" s="230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219" t="s">
        <v>44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1"/>
    </row>
    <row r="73" spans="1:31" ht="17.100000000000001" customHeight="1" thickTop="1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>
      <c r="A78" s="238" t="s">
        <v>19</v>
      </c>
      <c r="B78" s="239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>
      <c r="A79" s="213" t="s">
        <v>45</v>
      </c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5"/>
    </row>
    <row r="80" spans="1:31" ht="17.100000000000001" customHeight="1" thickBot="1">
      <c r="A80" s="216" t="s">
        <v>46</v>
      </c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8"/>
    </row>
    <row r="81" spans="1:31" ht="17.100000000000001" customHeight="1" thickTop="1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>
      <c r="A86" s="87" t="s">
        <v>19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222" t="s">
        <v>42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4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>
      <c r="A93" s="229" t="s">
        <v>19</v>
      </c>
      <c r="B93" s="230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219" t="s">
        <v>47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1"/>
    </row>
    <row r="95" spans="1:31" ht="17.100000000000001" customHeight="1" thickTop="1" thickBot="1">
      <c r="A95" s="127"/>
      <c r="B95" s="128" t="s">
        <v>48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>
      <c r="A96" s="267" t="s">
        <v>49</v>
      </c>
      <c r="B96" s="268"/>
      <c r="C96" s="143"/>
      <c r="D96" s="138">
        <f>D13+D20+D27+D34+D41+D48+D56+D63+D71+D78+D86+D93+D95</f>
        <v>0</v>
      </c>
      <c r="E96" s="257">
        <f>E95+E41+E34+E27+E20+E13+E63+E71+E78+E86+E93</f>
        <v>0</v>
      </c>
      <c r="F96" s="258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>
      <c r="A98" s="146"/>
      <c r="B98" s="146"/>
      <c r="C98" s="147"/>
      <c r="D98" s="146"/>
      <c r="E98" s="146" t="s">
        <v>50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149"/>
      <c r="AB98" s="149"/>
      <c r="AC98" s="149"/>
      <c r="AD98" s="149"/>
      <c r="AE98" s="150"/>
    </row>
    <row r="99" spans="1:31" ht="13.5" customHeight="1" thickTop="1" thickBot="1">
      <c r="A99" s="146"/>
      <c r="B99" s="146"/>
      <c r="C99" s="147"/>
      <c r="D99" s="146"/>
      <c r="E99" s="146" t="s">
        <v>51</v>
      </c>
      <c r="F99" s="146"/>
      <c r="G99" s="148">
        <f>SUM(H96:N96)</f>
        <v>0</v>
      </c>
      <c r="H99" s="146"/>
      <c r="I99" s="146"/>
      <c r="J99" s="252" t="s">
        <v>52</v>
      </c>
      <c r="K99" s="252"/>
      <c r="L99" s="252"/>
      <c r="M99" s="252"/>
      <c r="N99" s="253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>
      <c r="A101" s="261" t="s">
        <v>53</v>
      </c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3"/>
    </row>
    <row r="102" spans="1:31" ht="17.100000000000001" customHeight="1">
      <c r="A102" s="264"/>
      <c r="B102" s="265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6"/>
    </row>
    <row r="103" spans="1:31" ht="17.100000000000001" customHeight="1">
      <c r="A103" s="228" t="s">
        <v>54</v>
      </c>
      <c r="B103" s="269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</row>
    <row r="104" spans="1:31" ht="14.25" customHeight="1">
      <c r="A104" s="269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</row>
    <row r="105" spans="1:31" ht="30.75" customHeight="1">
      <c r="A105" s="228" t="s">
        <v>55</v>
      </c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6" t="e">
        <f>(AA96/D96)*100</f>
        <v>#DIV/0!</v>
      </c>
      <c r="AB105" s="226"/>
      <c r="AC105" s="226"/>
      <c r="AD105" s="226"/>
      <c r="AE105" s="226"/>
    </row>
    <row r="106" spans="1:31" ht="28.5" customHeight="1">
      <c r="A106" s="228" t="s">
        <v>56</v>
      </c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6" t="e">
        <f>(AB96/D96)*100</f>
        <v>#DIV/0!</v>
      </c>
      <c r="AB106" s="226"/>
      <c r="AC106" s="226"/>
      <c r="AD106" s="226"/>
      <c r="AE106" s="226"/>
    </row>
    <row r="107" spans="1:31" ht="17.100000000000001" customHeight="1">
      <c r="A107" s="225" t="s">
        <v>57</v>
      </c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12" t="e">
        <f>AD96*100/D96</f>
        <v>#DIV/0!</v>
      </c>
      <c r="AB107" s="212"/>
      <c r="AC107" s="212"/>
      <c r="AD107" s="212"/>
      <c r="AE107" s="212"/>
    </row>
    <row r="108" spans="1:31" ht="30.75" customHeight="1">
      <c r="A108" s="225"/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  <c r="Z108" s="225"/>
      <c r="AA108" s="212"/>
      <c r="AB108" s="212"/>
      <c r="AC108" s="212"/>
      <c r="AD108" s="212"/>
      <c r="AE108" s="212"/>
    </row>
    <row r="109" spans="1:31" ht="17.100000000000001" customHeight="1">
      <c r="A109" s="225" t="s">
        <v>58</v>
      </c>
      <c r="B109" s="227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12" t="e">
        <f>AE96/D96*100</f>
        <v>#DIV/0!</v>
      </c>
      <c r="AB109" s="212"/>
      <c r="AC109" s="212"/>
      <c r="AD109" s="212"/>
      <c r="AE109" s="212"/>
    </row>
    <row r="110" spans="1:31" ht="17.100000000000001" customHeight="1">
      <c r="A110" s="227"/>
      <c r="B110" s="227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12"/>
      <c r="AB110" s="212"/>
      <c r="AC110" s="212"/>
      <c r="AD110" s="212"/>
      <c r="AE110" s="212"/>
    </row>
    <row r="111" spans="1:31" ht="17.100000000000001" customHeight="1">
      <c r="G111" s="77"/>
      <c r="AA111" s="144"/>
      <c r="AB111" s="144"/>
      <c r="AC111" s="144"/>
      <c r="AD111" s="144"/>
      <c r="AE111" s="144"/>
    </row>
    <row r="112" spans="1:31" ht="17.100000000000001" customHeight="1">
      <c r="G112" s="77"/>
      <c r="AA112" s="145"/>
      <c r="AB112" s="145"/>
      <c r="AC112" s="145"/>
      <c r="AD112" s="145"/>
      <c r="AE112" s="145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RowHeight="15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>
      <c r="A1" s="244" t="s">
        <v>59</v>
      </c>
      <c r="B1" s="245"/>
      <c r="C1" s="245"/>
      <c r="D1" s="245"/>
      <c r="E1" s="245"/>
      <c r="F1" s="245"/>
      <c r="G1" s="245"/>
    </row>
    <row r="2" spans="1:29" ht="20.100000000000001" customHeight="1" thickBot="1">
      <c r="A2" s="255" t="s">
        <v>1</v>
      </c>
      <c r="B2" s="256"/>
      <c r="C2" s="74"/>
      <c r="O2" s="157"/>
      <c r="Q2" s="157"/>
      <c r="S2" s="157"/>
      <c r="U2" s="157"/>
      <c r="W2" s="157"/>
      <c r="Y2" s="75"/>
    </row>
    <row r="3" spans="1:29" ht="12.95" customHeight="1" thickTop="1">
      <c r="E3" s="232" t="s">
        <v>6</v>
      </c>
      <c r="F3" s="233"/>
      <c r="G3" s="233"/>
      <c r="H3" s="233"/>
      <c r="I3" s="23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>
      <c r="E4" s="235"/>
      <c r="F4" s="236"/>
      <c r="G4" s="236"/>
      <c r="H4" s="236"/>
      <c r="I4" s="23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140" t="s">
        <v>29</v>
      </c>
      <c r="F5" s="140" t="s">
        <v>60</v>
      </c>
      <c r="G5" s="140" t="s">
        <v>31</v>
      </c>
      <c r="H5" s="140" t="s">
        <v>32</v>
      </c>
      <c r="I5" s="140" t="s">
        <v>33</v>
      </c>
    </row>
    <row r="6" spans="1:29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>
      <c r="A7" s="219" t="s">
        <v>34</v>
      </c>
      <c r="B7" s="220"/>
      <c r="C7" s="220"/>
      <c r="D7" s="220"/>
      <c r="E7" s="220"/>
      <c r="F7" s="220"/>
      <c r="G7" s="220"/>
      <c r="H7" s="220"/>
      <c r="I7" s="221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>
      <c r="A13" s="229" t="s">
        <v>19</v>
      </c>
      <c r="B13" s="230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>
      <c r="A14" s="219" t="s">
        <v>35</v>
      </c>
      <c r="B14" s="220"/>
      <c r="C14" s="220"/>
      <c r="D14" s="220"/>
      <c r="E14" s="220"/>
      <c r="F14" s="220"/>
      <c r="G14" s="220"/>
      <c r="H14" s="220"/>
      <c r="I14" s="221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>
      <c r="A20" s="229" t="s">
        <v>19</v>
      </c>
      <c r="B20" s="230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>
      <c r="A21" s="219" t="s">
        <v>36</v>
      </c>
      <c r="B21" s="220"/>
      <c r="C21" s="220"/>
      <c r="D21" s="220"/>
      <c r="E21" s="220"/>
      <c r="F21" s="220"/>
      <c r="G21" s="220"/>
      <c r="H21" s="220"/>
      <c r="I21" s="221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>
      <c r="A27" s="229" t="s">
        <v>19</v>
      </c>
      <c r="B27" s="230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>
      <c r="A28" s="219" t="s">
        <v>37</v>
      </c>
      <c r="B28" s="220"/>
      <c r="C28" s="220"/>
      <c r="D28" s="220"/>
      <c r="E28" s="220"/>
      <c r="F28" s="220"/>
      <c r="G28" s="220"/>
      <c r="H28" s="220"/>
      <c r="I28" s="221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>
      <c r="A34" s="254" t="s">
        <v>19</v>
      </c>
      <c r="B34" s="239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>
      <c r="A35" s="219" t="s">
        <v>38</v>
      </c>
      <c r="B35" s="220"/>
      <c r="C35" s="220"/>
      <c r="D35" s="220"/>
      <c r="E35" s="220"/>
      <c r="F35" s="220"/>
      <c r="G35" s="220"/>
      <c r="H35" s="220"/>
      <c r="I35" s="221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>
      <c r="A41" s="238" t="s">
        <v>19</v>
      </c>
      <c r="B41" s="239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>
      <c r="A42" s="219" t="s">
        <v>39</v>
      </c>
      <c r="B42" s="220"/>
      <c r="C42" s="220"/>
      <c r="D42" s="220"/>
      <c r="E42" s="220"/>
      <c r="F42" s="220"/>
      <c r="G42" s="220"/>
      <c r="H42" s="220"/>
      <c r="I42" s="221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>
      <c r="A48" s="229" t="s">
        <v>19</v>
      </c>
      <c r="B48" s="230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>
      <c r="A49" s="213" t="s">
        <v>40</v>
      </c>
      <c r="B49" s="214"/>
      <c r="C49" s="214"/>
      <c r="D49" s="214"/>
      <c r="E49" s="214"/>
      <c r="F49" s="214"/>
      <c r="G49" s="214"/>
      <c r="H49" s="214"/>
      <c r="I49" s="215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>
      <c r="A50" s="216" t="s">
        <v>41</v>
      </c>
      <c r="B50" s="217"/>
      <c r="C50" s="217"/>
      <c r="D50" s="217"/>
      <c r="E50" s="217"/>
      <c r="F50" s="217"/>
      <c r="G50" s="217"/>
      <c r="H50" s="217"/>
      <c r="I50" s="218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>
      <c r="A56" s="240" t="s">
        <v>19</v>
      </c>
      <c r="B56" s="230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>
      <c r="A57" s="219" t="s">
        <v>42</v>
      </c>
      <c r="B57" s="220"/>
      <c r="C57" s="220"/>
      <c r="D57" s="220"/>
      <c r="E57" s="220"/>
      <c r="F57" s="220"/>
      <c r="G57" s="220"/>
      <c r="H57" s="220"/>
      <c r="I57" s="221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>
      <c r="A63" s="240" t="s">
        <v>19</v>
      </c>
      <c r="B63" s="230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>
      <c r="A64" s="213" t="s">
        <v>43</v>
      </c>
      <c r="B64" s="214"/>
      <c r="C64" s="214"/>
      <c r="D64" s="214"/>
      <c r="E64" s="214"/>
      <c r="F64" s="214"/>
      <c r="G64" s="214"/>
      <c r="H64" s="214"/>
      <c r="I64" s="215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>
      <c r="A65" s="216" t="s">
        <v>41</v>
      </c>
      <c r="B65" s="217"/>
      <c r="C65" s="217"/>
      <c r="D65" s="217"/>
      <c r="E65" s="217"/>
      <c r="F65" s="217"/>
      <c r="G65" s="217"/>
      <c r="H65" s="217"/>
      <c r="I65" s="218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>
      <c r="A71" s="240" t="s">
        <v>19</v>
      </c>
      <c r="B71" s="230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>
      <c r="A72" s="219" t="s">
        <v>44</v>
      </c>
      <c r="B72" s="220"/>
      <c r="C72" s="220"/>
      <c r="D72" s="220"/>
      <c r="E72" s="220"/>
      <c r="F72" s="220"/>
      <c r="G72" s="220"/>
      <c r="H72" s="220"/>
      <c r="I72" s="221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>
      <c r="A78" s="238" t="s">
        <v>19</v>
      </c>
      <c r="B78" s="239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>
      <c r="A79" s="213" t="s">
        <v>45</v>
      </c>
      <c r="B79" s="214"/>
      <c r="C79" s="214"/>
      <c r="D79" s="214"/>
      <c r="E79" s="214"/>
      <c r="F79" s="214"/>
      <c r="G79" s="214"/>
      <c r="H79" s="214"/>
      <c r="I79" s="215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>
      <c r="A80" s="216" t="s">
        <v>46</v>
      </c>
      <c r="B80" s="217"/>
      <c r="C80" s="217"/>
      <c r="D80" s="217"/>
      <c r="E80" s="217"/>
      <c r="F80" s="217"/>
      <c r="G80" s="217"/>
      <c r="H80" s="217"/>
      <c r="I80" s="218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>
      <c r="A86" s="87" t="s">
        <v>19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>
      <c r="A87" s="219" t="s">
        <v>42</v>
      </c>
      <c r="B87" s="220"/>
      <c r="C87" s="220"/>
      <c r="D87" s="220"/>
      <c r="E87" s="220"/>
      <c r="F87" s="220"/>
      <c r="G87" s="220"/>
      <c r="H87" s="220"/>
      <c r="I87" s="221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>
      <c r="A93" s="229" t="s">
        <v>19</v>
      </c>
      <c r="B93" s="230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>
      <c r="A94" s="219" t="s">
        <v>47</v>
      </c>
      <c r="B94" s="220"/>
      <c r="C94" s="220"/>
      <c r="D94" s="220"/>
      <c r="E94" s="220"/>
      <c r="F94" s="220"/>
      <c r="G94" s="220"/>
      <c r="H94" s="220"/>
      <c r="I94" s="221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>
      <c r="A95" s="127"/>
      <c r="B95" s="128" t="s">
        <v>48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>
      <c r="A96" s="267" t="s">
        <v>49</v>
      </c>
      <c r="B96" s="268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>
      <c r="A98" s="270" t="s">
        <v>53</v>
      </c>
      <c r="B98" s="270"/>
      <c r="C98" s="270"/>
      <c r="D98" s="270"/>
      <c r="E98" s="270"/>
      <c r="F98" s="270"/>
      <c r="G98" s="270"/>
      <c r="H98" s="226">
        <f>G96</f>
        <v>0</v>
      </c>
      <c r="I98" s="226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>
      <c r="A99" s="271" t="s">
        <v>54</v>
      </c>
      <c r="B99" s="271"/>
      <c r="C99" s="271"/>
      <c r="D99" s="271"/>
      <c r="E99" s="271"/>
      <c r="F99" s="271"/>
      <c r="G99" s="271"/>
      <c r="H99" s="226"/>
      <c r="I99" s="226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>
      <c r="A100" s="271" t="s">
        <v>55</v>
      </c>
      <c r="B100" s="271"/>
      <c r="C100" s="271"/>
      <c r="D100" s="271"/>
      <c r="E100" s="271"/>
      <c r="F100" s="271"/>
      <c r="G100" s="271"/>
      <c r="H100" s="226" t="e">
        <f>(E96/D96)*100</f>
        <v>#DIV/0!</v>
      </c>
      <c r="I100" s="226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>
      <c r="A101" s="271" t="s">
        <v>61</v>
      </c>
      <c r="B101" s="271"/>
      <c r="C101" s="271"/>
      <c r="D101" s="271"/>
      <c r="E101" s="271"/>
      <c r="F101" s="271"/>
      <c r="G101" s="271"/>
      <c r="H101" s="226" t="e">
        <f>(F96/D96)*100</f>
        <v>#DIV/0!</v>
      </c>
      <c r="I101" s="226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>
      <c r="A102" s="270" t="s">
        <v>57</v>
      </c>
      <c r="B102" s="270"/>
      <c r="C102" s="270"/>
      <c r="D102" s="270"/>
      <c r="E102" s="270"/>
      <c r="F102" s="270"/>
      <c r="G102" s="270"/>
      <c r="H102" s="212" t="e">
        <f>H96*100/D96</f>
        <v>#DIV/0!</v>
      </c>
      <c r="I102" s="212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>
      <c r="A103" s="270" t="s">
        <v>58</v>
      </c>
      <c r="B103" s="270"/>
      <c r="C103" s="270"/>
      <c r="D103" s="270"/>
      <c r="E103" s="270"/>
      <c r="F103" s="270"/>
      <c r="G103" s="270"/>
      <c r="H103" s="212" t="e">
        <f>I96/D96*100</f>
        <v>#DIV/0!</v>
      </c>
      <c r="I103" s="212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>
      <c r="E104" s="155"/>
      <c r="Y104" s="145"/>
      <c r="Z104" s="145"/>
      <c r="AA104" s="145"/>
      <c r="AB104" s="145"/>
      <c r="AC104" s="145"/>
    </row>
    <row r="105" spans="1:29" ht="17.100000000000001" customHeight="1">
      <c r="E105" s="155"/>
      <c r="Y105" s="145"/>
      <c r="Z105" s="145"/>
      <c r="AA105" s="145"/>
      <c r="AB105" s="145"/>
      <c r="AC105" s="145"/>
    </row>
    <row r="106" spans="1:29" ht="17.100000000000001" customHeight="1">
      <c r="E106" s="155"/>
    </row>
    <row r="107" spans="1:29" ht="17.100000000000001" customHeight="1">
      <c r="E107" s="155"/>
    </row>
    <row r="108" spans="1:29" ht="17.100000000000001" customHeight="1">
      <c r="E108" s="155"/>
    </row>
    <row r="109" spans="1:29" ht="17.100000000000001" customHeight="1">
      <c r="E109" s="155"/>
    </row>
    <row r="110" spans="1:29" ht="17.100000000000001" customHeight="1">
      <c r="E110" s="155"/>
    </row>
    <row r="111" spans="1:29" ht="17.100000000000001" customHeight="1">
      <c r="E111" s="155"/>
    </row>
    <row r="112" spans="1:29" ht="17.100000000000001" customHeight="1">
      <c r="E112" s="155"/>
    </row>
    <row r="113" spans="5:5" ht="17.100000000000001" customHeight="1">
      <c r="E113" s="155"/>
    </row>
    <row r="114" spans="5:5" ht="17.100000000000001" customHeight="1">
      <c r="E114" s="155"/>
    </row>
    <row r="115" spans="5:5" ht="17.100000000000001" customHeight="1">
      <c r="E115" s="155"/>
    </row>
    <row r="116" spans="5:5" ht="17.100000000000001" customHeight="1">
      <c r="E116" s="155"/>
    </row>
    <row r="117" spans="5:5" ht="17.100000000000001" customHeight="1">
      <c r="E117" s="155"/>
    </row>
    <row r="118" spans="5:5" ht="17.100000000000001" customHeight="1">
      <c r="E118" s="155"/>
    </row>
    <row r="119" spans="5:5" ht="17.100000000000001" customHeight="1">
      <c r="E119" s="155"/>
    </row>
    <row r="120" spans="5:5" ht="17.100000000000001" customHeight="1">
      <c r="E120" s="155"/>
    </row>
    <row r="121" spans="5:5" ht="17.100000000000001" customHeight="1">
      <c r="E121" s="155"/>
    </row>
    <row r="122" spans="5:5" ht="17.100000000000001" customHeight="1">
      <c r="E122" s="155"/>
    </row>
    <row r="123" spans="5:5" ht="17.100000000000001" customHeight="1">
      <c r="E123" s="155"/>
    </row>
    <row r="124" spans="5:5" ht="17.100000000000001" customHeight="1">
      <c r="E124" s="155"/>
    </row>
    <row r="125" spans="5:5" ht="17.100000000000001" customHeight="1">
      <c r="E125" s="155"/>
    </row>
    <row r="126" spans="5:5" ht="17.100000000000001" customHeight="1">
      <c r="E126" s="155"/>
    </row>
    <row r="127" spans="5:5" ht="17.100000000000001" customHeight="1">
      <c r="E127" s="155"/>
    </row>
    <row r="128" spans="5:5" ht="17.100000000000001" customHeight="1">
      <c r="E128" s="155"/>
    </row>
    <row r="129" spans="5:5" ht="17.100000000000001" customHeight="1">
      <c r="E129" s="155"/>
    </row>
    <row r="130" spans="5:5" ht="17.100000000000001" customHeight="1">
      <c r="E130" s="155"/>
    </row>
    <row r="131" spans="5:5" ht="17.100000000000001" customHeight="1">
      <c r="E131" s="155"/>
    </row>
    <row r="132" spans="5:5" ht="17.100000000000001" customHeight="1">
      <c r="E132" s="155"/>
    </row>
    <row r="133" spans="5:5" ht="17.100000000000001" customHeight="1">
      <c r="E133" s="155"/>
    </row>
    <row r="134" spans="5:5" ht="17.100000000000001" customHeight="1">
      <c r="E134" s="155"/>
    </row>
    <row r="135" spans="5:5" ht="17.100000000000001" customHeight="1">
      <c r="E135" s="155"/>
    </row>
    <row r="136" spans="5:5" ht="17.100000000000001" customHeight="1">
      <c r="E136" s="155"/>
    </row>
    <row r="137" spans="5:5" ht="17.100000000000001" customHeight="1">
      <c r="E137" s="155"/>
    </row>
    <row r="138" spans="5:5" ht="17.100000000000001" customHeight="1">
      <c r="E138" s="155"/>
    </row>
    <row r="139" spans="5:5" ht="17.100000000000001" customHeight="1">
      <c r="E139" s="155"/>
    </row>
    <row r="140" spans="5:5" ht="17.100000000000001" customHeight="1">
      <c r="E140" s="155"/>
    </row>
    <row r="141" spans="5:5" ht="17.100000000000001" customHeight="1">
      <c r="E141" s="155"/>
    </row>
    <row r="142" spans="5:5" ht="17.100000000000001" customHeight="1">
      <c r="E142" s="155"/>
    </row>
    <row r="143" spans="5:5" ht="17.100000000000001" customHeight="1">
      <c r="E143" s="155"/>
    </row>
    <row r="144" spans="5:5" ht="17.100000000000001" customHeight="1">
      <c r="E144" s="155"/>
    </row>
    <row r="145" spans="5:5" ht="17.100000000000001" customHeight="1">
      <c r="E145" s="155"/>
    </row>
    <row r="146" spans="5:5" ht="17.100000000000001" customHeight="1">
      <c r="E146" s="155"/>
    </row>
    <row r="147" spans="5:5" ht="17.100000000000001" customHeight="1">
      <c r="E147" s="155"/>
    </row>
    <row r="148" spans="5:5" ht="17.100000000000001" customHeight="1">
      <c r="E148" s="155"/>
    </row>
    <row r="149" spans="5:5" ht="17.100000000000001" customHeight="1">
      <c r="E149" s="155"/>
    </row>
    <row r="150" spans="5:5" ht="17.100000000000001" customHeight="1">
      <c r="E150" s="155"/>
    </row>
    <row r="151" spans="5:5" ht="17.100000000000001" customHeight="1">
      <c r="E151" s="155"/>
    </row>
    <row r="152" spans="5:5" ht="17.100000000000001" customHeight="1">
      <c r="E152" s="155"/>
    </row>
    <row r="153" spans="5:5" ht="17.100000000000001" customHeight="1">
      <c r="E153" s="155"/>
    </row>
    <row r="154" spans="5:5" ht="17.100000000000001" customHeight="1">
      <c r="E154" s="155"/>
    </row>
    <row r="155" spans="5:5" ht="17.100000000000001" customHeight="1">
      <c r="E155" s="155"/>
    </row>
    <row r="156" spans="5:5" ht="17.100000000000001" customHeight="1">
      <c r="E156" s="155"/>
    </row>
    <row r="157" spans="5:5" ht="17.100000000000001" customHeight="1">
      <c r="E157" s="155"/>
    </row>
    <row r="158" spans="5:5" ht="17.100000000000001" customHeight="1">
      <c r="E158" s="155"/>
    </row>
    <row r="159" spans="5:5" ht="17.100000000000001" customHeight="1">
      <c r="E159" s="155"/>
    </row>
    <row r="160" spans="5:5">
      <c r="E160" s="155"/>
    </row>
    <row r="161" spans="5:5">
      <c r="E161" s="155"/>
    </row>
    <row r="162" spans="5:5">
      <c r="E162" s="155"/>
    </row>
    <row r="163" spans="5:5">
      <c r="E163" s="155"/>
    </row>
    <row r="164" spans="5:5">
      <c r="E164" s="155"/>
    </row>
    <row r="165" spans="5:5">
      <c r="E165" s="155"/>
    </row>
    <row r="166" spans="5:5">
      <c r="E166" s="155"/>
    </row>
    <row r="167" spans="5:5">
      <c r="E167" s="155"/>
    </row>
    <row r="168" spans="5:5">
      <c r="E168" s="155"/>
    </row>
    <row r="169" spans="5:5">
      <c r="E169" s="155"/>
    </row>
    <row r="170" spans="5:5">
      <c r="E170" s="155"/>
    </row>
    <row r="171" spans="5:5">
      <c r="E171" s="155"/>
    </row>
    <row r="172" spans="5:5">
      <c r="E172" s="155"/>
    </row>
    <row r="173" spans="5:5">
      <c r="E173" s="155"/>
    </row>
    <row r="174" spans="5:5">
      <c r="E174" s="155"/>
    </row>
    <row r="175" spans="5:5">
      <c r="E175" s="155"/>
    </row>
    <row r="176" spans="5:5">
      <c r="E176" s="155"/>
    </row>
    <row r="177" spans="5:5">
      <c r="E177" s="155"/>
    </row>
    <row r="178" spans="5:5">
      <c r="E178" s="155"/>
    </row>
    <row r="179" spans="5:5">
      <c r="E179" s="155"/>
    </row>
    <row r="180" spans="5:5">
      <c r="E180" s="155"/>
    </row>
    <row r="181" spans="5:5">
      <c r="E181" s="155"/>
    </row>
    <row r="182" spans="5:5">
      <c r="E182" s="155"/>
    </row>
    <row r="183" spans="5:5">
      <c r="E183" s="155"/>
    </row>
    <row r="184" spans="5:5">
      <c r="E184" s="155"/>
    </row>
    <row r="185" spans="5:5">
      <c r="E185" s="155"/>
    </row>
    <row r="186" spans="5:5">
      <c r="E186" s="155"/>
    </row>
    <row r="187" spans="5:5">
      <c r="E187" s="155"/>
    </row>
    <row r="188" spans="5:5">
      <c r="E188" s="155"/>
    </row>
    <row r="189" spans="5:5">
      <c r="E189" s="155"/>
    </row>
    <row r="190" spans="5:5">
      <c r="E190" s="155"/>
    </row>
    <row r="191" spans="5:5">
      <c r="E191" s="155"/>
    </row>
    <row r="192" spans="5:5">
      <c r="E192" s="155"/>
    </row>
    <row r="193" spans="5:5">
      <c r="E193" s="155"/>
    </row>
    <row r="194" spans="5:5">
      <c r="E194" s="155"/>
    </row>
    <row r="195" spans="5:5">
      <c r="E195" s="155"/>
    </row>
    <row r="196" spans="5:5">
      <c r="E196" s="155"/>
    </row>
    <row r="197" spans="5:5">
      <c r="E197" s="155"/>
    </row>
    <row r="198" spans="5:5">
      <c r="E198" s="155"/>
    </row>
    <row r="199" spans="5:5">
      <c r="E199" s="155"/>
    </row>
    <row r="200" spans="5:5">
      <c r="E200" s="155"/>
    </row>
    <row r="201" spans="5:5">
      <c r="E201" s="155"/>
    </row>
    <row r="202" spans="5:5">
      <c r="E202" s="155"/>
    </row>
    <row r="203" spans="5:5">
      <c r="E203" s="155"/>
    </row>
    <row r="204" spans="5:5">
      <c r="E204" s="155"/>
    </row>
    <row r="205" spans="5:5">
      <c r="E205" s="155"/>
    </row>
    <row r="206" spans="5:5">
      <c r="E206" s="155"/>
    </row>
    <row r="207" spans="5:5">
      <c r="E207" s="155"/>
    </row>
    <row r="208" spans="5:5">
      <c r="E208" s="155"/>
    </row>
    <row r="209" spans="5:5">
      <c r="E209" s="155"/>
    </row>
    <row r="210" spans="5:5">
      <c r="E210" s="155"/>
    </row>
    <row r="211" spans="5:5">
      <c r="E211" s="155"/>
    </row>
    <row r="212" spans="5:5">
      <c r="E212" s="155"/>
    </row>
    <row r="213" spans="5:5">
      <c r="E213" s="155"/>
    </row>
    <row r="214" spans="5:5">
      <c r="E214" s="155"/>
    </row>
    <row r="215" spans="5:5">
      <c r="E215" s="155"/>
    </row>
    <row r="216" spans="5:5">
      <c r="E216" s="155"/>
    </row>
    <row r="217" spans="5:5">
      <c r="E217" s="155"/>
    </row>
    <row r="218" spans="5:5">
      <c r="E218" s="155"/>
    </row>
    <row r="219" spans="5:5">
      <c r="E219" s="155"/>
    </row>
    <row r="220" spans="5:5">
      <c r="E220" s="155"/>
    </row>
    <row r="221" spans="5:5">
      <c r="E221" s="155"/>
    </row>
    <row r="222" spans="5:5">
      <c r="E222" s="155"/>
    </row>
    <row r="223" spans="5:5">
      <c r="E223" s="155"/>
    </row>
    <row r="224" spans="5:5">
      <c r="E224" s="155"/>
    </row>
    <row r="225" spans="5:5">
      <c r="E225" s="155"/>
    </row>
    <row r="226" spans="5:5">
      <c r="E226" s="155"/>
    </row>
    <row r="227" spans="5:5">
      <c r="E227" s="155"/>
    </row>
    <row r="228" spans="5:5">
      <c r="E228" s="155"/>
    </row>
    <row r="229" spans="5:5">
      <c r="E229" s="155"/>
    </row>
    <row r="230" spans="5:5">
      <c r="E230" s="155"/>
    </row>
    <row r="231" spans="5:5">
      <c r="E231" s="155"/>
    </row>
    <row r="232" spans="5:5">
      <c r="E232" s="155"/>
    </row>
    <row r="233" spans="5:5">
      <c r="E233" s="155"/>
    </row>
    <row r="234" spans="5:5">
      <c r="E234" s="155"/>
    </row>
    <row r="235" spans="5:5">
      <c r="E235" s="155"/>
    </row>
    <row r="236" spans="5:5">
      <c r="E236" s="155"/>
    </row>
    <row r="237" spans="5:5">
      <c r="E237" s="155"/>
    </row>
    <row r="238" spans="5:5">
      <c r="E238" s="155"/>
    </row>
    <row r="239" spans="5:5">
      <c r="E239" s="155"/>
    </row>
    <row r="240" spans="5:5">
      <c r="E240" s="155"/>
    </row>
    <row r="241" spans="5:5">
      <c r="E241" s="155"/>
    </row>
    <row r="242" spans="5:5">
      <c r="E242" s="155"/>
    </row>
    <row r="243" spans="5:5">
      <c r="E243" s="155"/>
    </row>
    <row r="244" spans="5:5">
      <c r="E244" s="155"/>
    </row>
    <row r="245" spans="5:5">
      <c r="E245" s="155"/>
    </row>
    <row r="246" spans="5:5">
      <c r="E246" s="155"/>
    </row>
    <row r="247" spans="5:5">
      <c r="E247" s="155"/>
    </row>
    <row r="248" spans="5:5">
      <c r="E248" s="155"/>
    </row>
    <row r="249" spans="5:5">
      <c r="E249" s="155"/>
    </row>
    <row r="250" spans="5:5">
      <c r="E250" s="155"/>
    </row>
    <row r="251" spans="5:5">
      <c r="E251" s="155"/>
    </row>
    <row r="252" spans="5:5">
      <c r="E252" s="155"/>
    </row>
    <row r="253" spans="5:5">
      <c r="E253" s="155"/>
    </row>
    <row r="254" spans="5:5">
      <c r="E254" s="155"/>
    </row>
    <row r="255" spans="5:5">
      <c r="E255" s="155"/>
    </row>
    <row r="256" spans="5:5">
      <c r="E256" s="155"/>
    </row>
    <row r="257" spans="5:5">
      <c r="E257" s="155"/>
    </row>
  </sheetData>
  <mergeCells count="44"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102:G102"/>
    <mergeCell ref="A103:G103"/>
    <mergeCell ref="H99:I99"/>
    <mergeCell ref="H100:I100"/>
    <mergeCell ref="H101:I101"/>
    <mergeCell ref="H102:I102"/>
    <mergeCell ref="H103:I103"/>
    <mergeCell ref="A56:B56"/>
    <mergeCell ref="A63:B63"/>
    <mergeCell ref="A71:B71"/>
    <mergeCell ref="A78:B78"/>
    <mergeCell ref="A93:B93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Y230"/>
  <sheetViews>
    <sheetView tabSelected="1" zoomScaleNormal="100" zoomScaleSheetLayoutView="100" workbookViewId="0">
      <selection activeCell="A8" sqref="A8:U8"/>
    </sheetView>
  </sheetViews>
  <sheetFormatPr defaultRowHeight="15"/>
  <cols>
    <col min="1" max="1" width="6.7109375" style="1" customWidth="1"/>
    <col min="2" max="2" width="48.42578125" style="2" customWidth="1"/>
    <col min="3" max="3" width="14.28515625" style="3" customWidth="1"/>
    <col min="4" max="5" width="3.7109375" style="2" customWidth="1"/>
    <col min="6" max="6" width="8.28515625" style="2" customWidth="1"/>
    <col min="7" max="7" width="5.85546875" style="2" customWidth="1"/>
    <col min="8" max="8" width="4.140625" style="2" customWidth="1"/>
    <col min="9" max="10" width="3.7109375" style="2" customWidth="1"/>
    <col min="11" max="11" width="4.85546875" style="2" customWidth="1"/>
    <col min="12" max="13" width="3.7109375" style="2" customWidth="1"/>
    <col min="14" max="14" width="4.28515625" style="2" customWidth="1"/>
    <col min="15" max="15" width="4.140625" style="2" customWidth="1"/>
    <col min="16" max="16" width="4.28515625" style="2" customWidth="1"/>
    <col min="17" max="19" width="4.140625" style="2" customWidth="1"/>
    <col min="20" max="20" width="4.42578125" style="2" customWidth="1"/>
    <col min="21" max="21" width="4.5703125" style="2" customWidth="1"/>
    <col min="22" max="16384" width="9.140625" style="2"/>
  </cols>
  <sheetData>
    <row r="1" spans="1:25" ht="99.75" customHeight="1">
      <c r="O1" s="274"/>
      <c r="P1" s="274"/>
      <c r="Q1" s="274"/>
      <c r="R1" s="274"/>
      <c r="S1" s="274"/>
      <c r="T1" s="274"/>
      <c r="U1" s="274"/>
    </row>
    <row r="2" spans="1:25" ht="15" customHeight="1">
      <c r="A2" s="276" t="s">
        <v>211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5" ht="15" customHeight="1">
      <c r="A3" s="277" t="s">
        <v>62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25" ht="15" customHeight="1">
      <c r="A4" s="277" t="s">
        <v>63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</row>
    <row r="5" spans="1:25" ht="15" customHeight="1">
      <c r="A5" s="277" t="s">
        <v>64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</row>
    <row r="6" spans="1:25" ht="15" customHeight="1">
      <c r="A6" s="278" t="s">
        <v>141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</row>
    <row r="7" spans="1:25" ht="15" customHeight="1">
      <c r="A7" s="277" t="s">
        <v>228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</row>
    <row r="8" spans="1:25" ht="15" customHeight="1">
      <c r="A8" s="277" t="s">
        <v>248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</row>
    <row r="9" spans="1:25" ht="15" customHeight="1" thickBot="1">
      <c r="A9" s="278" t="s">
        <v>204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74"/>
      <c r="W9" s="74"/>
      <c r="X9" s="74"/>
      <c r="Y9" s="74"/>
    </row>
    <row r="10" spans="1:25" ht="12.95" customHeight="1" thickTop="1" thickBot="1">
      <c r="E10" s="4"/>
      <c r="F10" s="246" t="s">
        <v>2</v>
      </c>
      <c r="G10" s="247"/>
      <c r="H10" s="247"/>
      <c r="I10" s="247"/>
      <c r="J10" s="247"/>
      <c r="K10" s="247"/>
      <c r="L10" s="247"/>
      <c r="M10" s="248"/>
      <c r="N10" s="241" t="s">
        <v>3</v>
      </c>
      <c r="O10" s="242"/>
      <c r="P10" s="242"/>
      <c r="Q10" s="242"/>
      <c r="R10" s="5" t="s">
        <v>4</v>
      </c>
      <c r="S10" s="5"/>
      <c r="T10" s="5"/>
      <c r="U10" s="5"/>
    </row>
    <row r="11" spans="1:25" ht="12.75" customHeight="1" thickTop="1" thickBot="1">
      <c r="E11" s="4"/>
      <c r="F11" s="249"/>
      <c r="G11" s="250"/>
      <c r="H11" s="250"/>
      <c r="I11" s="250"/>
      <c r="J11" s="250"/>
      <c r="K11" s="250"/>
      <c r="L11" s="250"/>
      <c r="M11" s="251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</row>
    <row r="12" spans="1:25" s="76" customFormat="1" ht="128.25" customHeight="1" thickTop="1" thickBot="1">
      <c r="A12" s="7" t="s">
        <v>13</v>
      </c>
      <c r="B12" s="8" t="s">
        <v>14</v>
      </c>
      <c r="C12" s="9" t="s">
        <v>15</v>
      </c>
      <c r="D12" s="97" t="s">
        <v>17</v>
      </c>
      <c r="E12" s="97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203" t="s">
        <v>210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</row>
    <row r="13" spans="1:25" s="72" customFormat="1" ht="15" customHeight="1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</row>
    <row r="14" spans="1:25" s="77" customFormat="1" ht="15" customHeight="1" thickTop="1" thickBot="1">
      <c r="A14" s="219" t="s">
        <v>66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5" ht="38.1" customHeight="1" thickTop="1">
      <c r="A15" s="10">
        <v>1</v>
      </c>
      <c r="B15" s="170" t="s">
        <v>142</v>
      </c>
      <c r="C15" s="200" t="s">
        <v>207</v>
      </c>
      <c r="D15" s="10">
        <v>1</v>
      </c>
      <c r="E15" s="105"/>
      <c r="F15" s="181">
        <f>SUM(G15:M15)</f>
        <v>30</v>
      </c>
      <c r="G15" s="61"/>
      <c r="H15" s="90"/>
      <c r="I15" s="106"/>
      <c r="J15" s="90"/>
      <c r="K15" s="90">
        <v>30</v>
      </c>
      <c r="L15" s="90"/>
      <c r="M15" s="90"/>
      <c r="N15" s="61"/>
      <c r="O15" s="59">
        <v>30</v>
      </c>
      <c r="P15" s="61"/>
      <c r="Q15" s="59"/>
      <c r="R15" s="61"/>
      <c r="S15" s="59"/>
      <c r="T15" s="61"/>
      <c r="U15" s="59"/>
    </row>
    <row r="16" spans="1:25" ht="38.1" customHeight="1">
      <c r="A16" s="11">
        <v>2</v>
      </c>
      <c r="B16" s="171" t="s">
        <v>180</v>
      </c>
      <c r="C16" s="200" t="s">
        <v>208</v>
      </c>
      <c r="D16" s="14"/>
      <c r="E16" s="11">
        <v>2</v>
      </c>
      <c r="F16" s="181">
        <f t="shared" ref="F16:F20" si="0">SUM(G16:M16)</f>
        <v>30</v>
      </c>
      <c r="G16" s="17"/>
      <c r="H16" s="18"/>
      <c r="I16" s="19"/>
      <c r="J16" s="18"/>
      <c r="K16" s="18">
        <v>30</v>
      </c>
      <c r="L16" s="18"/>
      <c r="M16" s="18"/>
      <c r="N16" s="17"/>
      <c r="O16" s="20"/>
      <c r="P16" s="17"/>
      <c r="Q16" s="20">
        <v>30</v>
      </c>
      <c r="R16" s="17"/>
      <c r="S16" s="20"/>
      <c r="T16" s="17"/>
      <c r="U16" s="20"/>
    </row>
    <row r="17" spans="1:22" ht="15" customHeight="1">
      <c r="A17" s="11">
        <v>3</v>
      </c>
      <c r="B17" s="171" t="s">
        <v>67</v>
      </c>
      <c r="C17" s="167" t="s">
        <v>143</v>
      </c>
      <c r="D17" s="25"/>
      <c r="E17" s="24">
        <v>2</v>
      </c>
      <c r="F17" s="181">
        <f t="shared" si="0"/>
        <v>10</v>
      </c>
      <c r="G17" s="27">
        <v>10</v>
      </c>
      <c r="H17" s="28"/>
      <c r="I17" s="18"/>
      <c r="J17" s="28"/>
      <c r="K17" s="28"/>
      <c r="L17" s="28"/>
      <c r="M17" s="28"/>
      <c r="N17" s="27"/>
      <c r="O17" s="29"/>
      <c r="P17" s="27">
        <v>10</v>
      </c>
      <c r="Q17" s="29"/>
      <c r="R17" s="27"/>
      <c r="S17" s="29"/>
      <c r="T17" s="27"/>
      <c r="U17" s="29"/>
    </row>
    <row r="18" spans="1:22" ht="15" customHeight="1">
      <c r="A18" s="11">
        <v>4</v>
      </c>
      <c r="B18" s="171" t="s">
        <v>69</v>
      </c>
      <c r="C18" s="172" t="s">
        <v>144</v>
      </c>
      <c r="D18" s="14"/>
      <c r="E18" s="11">
        <v>4</v>
      </c>
      <c r="F18" s="181">
        <f t="shared" si="0"/>
        <v>15</v>
      </c>
      <c r="G18" s="17">
        <v>15</v>
      </c>
      <c r="H18" s="18"/>
      <c r="I18" s="19"/>
      <c r="J18" s="18"/>
      <c r="K18" s="18"/>
      <c r="L18" s="18"/>
      <c r="M18" s="18"/>
      <c r="N18" s="17"/>
      <c r="O18" s="20"/>
      <c r="P18" s="17"/>
      <c r="Q18" s="20"/>
      <c r="R18" s="17"/>
      <c r="S18" s="20"/>
      <c r="T18" s="17">
        <v>15</v>
      </c>
      <c r="U18" s="20"/>
    </row>
    <row r="19" spans="1:22" ht="15" customHeight="1">
      <c r="A19" s="11">
        <v>5</v>
      </c>
      <c r="B19" s="171" t="s">
        <v>71</v>
      </c>
      <c r="C19" s="167" t="s">
        <v>145</v>
      </c>
      <c r="D19" s="25"/>
      <c r="E19" s="24">
        <v>1</v>
      </c>
      <c r="F19" s="181">
        <f>SUM(G19:M19)</f>
        <v>4</v>
      </c>
      <c r="G19" s="27">
        <v>4</v>
      </c>
      <c r="H19" s="28"/>
      <c r="I19" s="18"/>
      <c r="J19" s="28"/>
      <c r="K19" s="28"/>
      <c r="L19" s="28"/>
      <c r="M19" s="28"/>
      <c r="N19" s="27">
        <v>4</v>
      </c>
      <c r="O19" s="29"/>
      <c r="P19" s="27"/>
      <c r="Q19" s="29"/>
      <c r="R19" s="27"/>
      <c r="S19" s="29"/>
      <c r="T19" s="27"/>
      <c r="U19" s="29"/>
    </row>
    <row r="20" spans="1:22" ht="15" customHeight="1" thickBot="1">
      <c r="A20" s="11">
        <v>6</v>
      </c>
      <c r="B20" s="171" t="s">
        <v>73</v>
      </c>
      <c r="C20" s="166" t="s">
        <v>146</v>
      </c>
      <c r="D20" s="14"/>
      <c r="E20" s="11">
        <v>2</v>
      </c>
      <c r="F20" s="181">
        <f t="shared" si="0"/>
        <v>30</v>
      </c>
      <c r="G20" s="17">
        <v>15</v>
      </c>
      <c r="H20" s="18">
        <v>15</v>
      </c>
      <c r="I20" s="19"/>
      <c r="J20" s="18"/>
      <c r="K20" s="18"/>
      <c r="L20" s="18"/>
      <c r="M20" s="18"/>
      <c r="N20" s="17"/>
      <c r="O20" s="20"/>
      <c r="P20" s="17">
        <v>15</v>
      </c>
      <c r="Q20" s="20">
        <v>15</v>
      </c>
      <c r="R20" s="17"/>
      <c r="S20" s="20"/>
      <c r="T20" s="17"/>
      <c r="U20" s="20"/>
    </row>
    <row r="21" spans="1:22" s="77" customFormat="1" ht="17.100000000000001" customHeight="1" thickTop="1" thickBot="1">
      <c r="A21" s="229" t="s">
        <v>19</v>
      </c>
      <c r="B21" s="275"/>
      <c r="C21" s="275"/>
      <c r="D21" s="275"/>
      <c r="E21" s="285"/>
      <c r="F21" s="182">
        <f>SUM(F15:F20)</f>
        <v>119</v>
      </c>
      <c r="G21" s="184">
        <f t="shared" ref="G21:U21" si="1">SUM(G15:G20)</f>
        <v>44</v>
      </c>
      <c r="H21" s="185">
        <f t="shared" si="1"/>
        <v>15</v>
      </c>
      <c r="I21" s="185">
        <f t="shared" si="1"/>
        <v>0</v>
      </c>
      <c r="J21" s="185">
        <f t="shared" si="1"/>
        <v>0</v>
      </c>
      <c r="K21" s="185">
        <f t="shared" si="1"/>
        <v>60</v>
      </c>
      <c r="L21" s="185">
        <f t="shared" si="1"/>
        <v>0</v>
      </c>
      <c r="M21" s="186">
        <f t="shared" si="1"/>
        <v>0</v>
      </c>
      <c r="N21" s="184">
        <f t="shared" si="1"/>
        <v>4</v>
      </c>
      <c r="O21" s="186">
        <f t="shared" si="1"/>
        <v>30</v>
      </c>
      <c r="P21" s="184">
        <f t="shared" si="1"/>
        <v>25</v>
      </c>
      <c r="Q21" s="186">
        <f t="shared" si="1"/>
        <v>45</v>
      </c>
      <c r="R21" s="184">
        <f t="shared" si="1"/>
        <v>0</v>
      </c>
      <c r="S21" s="190">
        <f t="shared" si="1"/>
        <v>0</v>
      </c>
      <c r="T21" s="184">
        <f t="shared" si="1"/>
        <v>15</v>
      </c>
      <c r="U21" s="186">
        <f t="shared" si="1"/>
        <v>0</v>
      </c>
    </row>
    <row r="22" spans="1:22" ht="17.100000000000001" customHeight="1" thickTop="1" thickBot="1">
      <c r="A22" s="219" t="s">
        <v>75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</row>
    <row r="23" spans="1:22" ht="26.25" customHeight="1" thickTop="1">
      <c r="A23" s="10">
        <v>7</v>
      </c>
      <c r="B23" s="208" t="s">
        <v>198</v>
      </c>
      <c r="C23" s="207" t="s">
        <v>223</v>
      </c>
      <c r="D23" s="10">
        <v>1</v>
      </c>
      <c r="E23" s="57"/>
      <c r="F23" s="181">
        <f>SUM(G23:M23)</f>
        <v>45</v>
      </c>
      <c r="G23" s="61">
        <v>15</v>
      </c>
      <c r="H23" s="90">
        <v>30</v>
      </c>
      <c r="I23" s="90"/>
      <c r="J23" s="90"/>
      <c r="K23" s="90"/>
      <c r="L23" s="90"/>
      <c r="M23" s="90"/>
      <c r="N23" s="61">
        <v>15</v>
      </c>
      <c r="O23" s="59">
        <v>30</v>
      </c>
      <c r="P23" s="61"/>
      <c r="Q23" s="59"/>
      <c r="R23" s="61"/>
      <c r="S23" s="59"/>
      <c r="T23" s="61"/>
      <c r="U23" s="59"/>
    </row>
    <row r="24" spans="1:22" ht="15" customHeight="1">
      <c r="A24" s="11">
        <v>8</v>
      </c>
      <c r="B24" s="162" t="s">
        <v>76</v>
      </c>
      <c r="C24" s="165" t="s">
        <v>147</v>
      </c>
      <c r="D24" s="11">
        <v>1</v>
      </c>
      <c r="E24" s="14"/>
      <c r="F24" s="181">
        <f t="shared" ref="F24:F29" si="2">SUM(G24:M24)</f>
        <v>60</v>
      </c>
      <c r="G24" s="17">
        <v>30</v>
      </c>
      <c r="H24" s="18">
        <v>30</v>
      </c>
      <c r="I24" s="19"/>
      <c r="J24" s="18"/>
      <c r="K24" s="18"/>
      <c r="L24" s="18"/>
      <c r="M24" s="18"/>
      <c r="N24" s="17">
        <v>30</v>
      </c>
      <c r="O24" s="20">
        <v>30</v>
      </c>
      <c r="P24" s="17"/>
      <c r="Q24" s="20"/>
      <c r="R24" s="17"/>
      <c r="S24" s="20"/>
      <c r="T24" s="17"/>
      <c r="U24" s="20"/>
    </row>
    <row r="25" spans="1:22" ht="15" customHeight="1">
      <c r="A25" s="11">
        <v>9</v>
      </c>
      <c r="B25" s="162" t="s">
        <v>78</v>
      </c>
      <c r="C25" s="165" t="s">
        <v>148</v>
      </c>
      <c r="D25" s="11">
        <v>2</v>
      </c>
      <c r="E25" s="15"/>
      <c r="F25" s="181">
        <f t="shared" si="2"/>
        <v>60</v>
      </c>
      <c r="G25" s="17">
        <v>30</v>
      </c>
      <c r="H25" s="18">
        <v>30</v>
      </c>
      <c r="I25" s="19"/>
      <c r="J25" s="18"/>
      <c r="K25" s="18"/>
      <c r="L25" s="18"/>
      <c r="M25" s="18"/>
      <c r="N25" s="17"/>
      <c r="O25" s="20"/>
      <c r="P25" s="17">
        <v>30</v>
      </c>
      <c r="Q25" s="20">
        <v>30</v>
      </c>
      <c r="R25" s="17"/>
      <c r="S25" s="20"/>
      <c r="T25" s="17"/>
      <c r="U25" s="20"/>
    </row>
    <row r="26" spans="1:22" ht="21" customHeight="1">
      <c r="A26" s="11">
        <v>10</v>
      </c>
      <c r="B26" s="205" t="s">
        <v>191</v>
      </c>
      <c r="C26" s="204" t="s">
        <v>224</v>
      </c>
      <c r="D26" s="11">
        <v>1</v>
      </c>
      <c r="E26" s="14"/>
      <c r="F26" s="181">
        <f t="shared" si="2"/>
        <v>45</v>
      </c>
      <c r="G26" s="17">
        <v>15</v>
      </c>
      <c r="H26" s="18">
        <v>30</v>
      </c>
      <c r="I26" s="19"/>
      <c r="J26" s="18"/>
      <c r="K26" s="18"/>
      <c r="L26" s="18"/>
      <c r="M26" s="18"/>
      <c r="N26" s="17">
        <v>15</v>
      </c>
      <c r="O26" s="20">
        <v>30</v>
      </c>
      <c r="P26" s="17"/>
      <c r="Q26" s="20"/>
      <c r="R26" s="17"/>
      <c r="S26" s="20"/>
      <c r="T26" s="17"/>
      <c r="U26" s="20"/>
    </row>
    <row r="27" spans="1:22" ht="23.25" customHeight="1">
      <c r="A27" s="11">
        <v>11</v>
      </c>
      <c r="B27" s="205" t="s">
        <v>189</v>
      </c>
      <c r="C27" s="204" t="s">
        <v>225</v>
      </c>
      <c r="D27" s="11">
        <v>2</v>
      </c>
      <c r="E27" s="14"/>
      <c r="F27" s="181">
        <f t="shared" si="2"/>
        <v>45</v>
      </c>
      <c r="G27" s="17">
        <v>15</v>
      </c>
      <c r="H27" s="18">
        <v>30</v>
      </c>
      <c r="I27" s="18"/>
      <c r="J27" s="18"/>
      <c r="K27" s="18"/>
      <c r="L27" s="18"/>
      <c r="M27" s="18"/>
      <c r="N27" s="17"/>
      <c r="O27" s="20"/>
      <c r="P27" s="17">
        <v>15</v>
      </c>
      <c r="Q27" s="20">
        <v>30</v>
      </c>
      <c r="R27" s="17"/>
      <c r="S27" s="20"/>
      <c r="T27" s="17"/>
      <c r="U27" s="20"/>
    </row>
    <row r="28" spans="1:22" ht="22.5" customHeight="1">
      <c r="A28" s="11">
        <v>12</v>
      </c>
      <c r="B28" s="205" t="s">
        <v>190</v>
      </c>
      <c r="C28" s="209" t="s">
        <v>226</v>
      </c>
      <c r="D28" s="39">
        <v>3</v>
      </c>
      <c r="E28" s="40"/>
      <c r="F28" s="181">
        <f t="shared" si="2"/>
        <v>45</v>
      </c>
      <c r="G28" s="42">
        <v>15</v>
      </c>
      <c r="H28" s="43">
        <v>30</v>
      </c>
      <c r="I28" s="19"/>
      <c r="J28" s="43"/>
      <c r="K28" s="43"/>
      <c r="L28" s="43"/>
      <c r="M28" s="43"/>
      <c r="N28" s="42"/>
      <c r="O28" s="44"/>
      <c r="P28" s="42"/>
      <c r="Q28" s="44"/>
      <c r="R28" s="42">
        <v>15</v>
      </c>
      <c r="S28" s="44">
        <v>30</v>
      </c>
      <c r="T28" s="42"/>
      <c r="U28" s="44"/>
    </row>
    <row r="29" spans="1:22" ht="30" customHeight="1" thickBot="1">
      <c r="A29" s="11">
        <v>13</v>
      </c>
      <c r="B29" s="162" t="s">
        <v>193</v>
      </c>
      <c r="C29" s="210" t="s">
        <v>227</v>
      </c>
      <c r="D29" s="11">
        <v>3</v>
      </c>
      <c r="E29" s="14"/>
      <c r="F29" s="181">
        <f t="shared" si="2"/>
        <v>45</v>
      </c>
      <c r="G29" s="17">
        <v>15</v>
      </c>
      <c r="H29" s="18">
        <v>30</v>
      </c>
      <c r="I29" s="18"/>
      <c r="J29" s="18"/>
      <c r="K29" s="18"/>
      <c r="L29" s="18"/>
      <c r="M29" s="18"/>
      <c r="N29" s="17"/>
      <c r="O29" s="20"/>
      <c r="P29" s="17"/>
      <c r="Q29" s="20"/>
      <c r="R29" s="17">
        <v>15</v>
      </c>
      <c r="S29" s="20">
        <v>30</v>
      </c>
      <c r="T29" s="17"/>
      <c r="U29" s="20"/>
    </row>
    <row r="30" spans="1:22" s="77" customFormat="1" ht="17.100000000000001" customHeight="1" thickTop="1" thickBot="1">
      <c r="A30" s="229" t="s">
        <v>19</v>
      </c>
      <c r="B30" s="275"/>
      <c r="C30" s="275"/>
      <c r="D30" s="275"/>
      <c r="E30" s="285"/>
      <c r="F30" s="182">
        <f t="shared" ref="F30:U30" si="3">SUM(F23:F29)</f>
        <v>345</v>
      </c>
      <c r="G30" s="182">
        <f t="shared" si="3"/>
        <v>135</v>
      </c>
      <c r="H30" s="182">
        <f t="shared" si="3"/>
        <v>210</v>
      </c>
      <c r="I30" s="182">
        <f t="shared" si="3"/>
        <v>0</v>
      </c>
      <c r="J30" s="182">
        <f t="shared" si="3"/>
        <v>0</v>
      </c>
      <c r="K30" s="182">
        <f t="shared" si="3"/>
        <v>0</v>
      </c>
      <c r="L30" s="182">
        <f t="shared" si="3"/>
        <v>0</v>
      </c>
      <c r="M30" s="182">
        <f t="shared" si="3"/>
        <v>0</v>
      </c>
      <c r="N30" s="182">
        <f t="shared" si="3"/>
        <v>60</v>
      </c>
      <c r="O30" s="182">
        <f t="shared" si="3"/>
        <v>90</v>
      </c>
      <c r="P30" s="182">
        <f t="shared" si="3"/>
        <v>45</v>
      </c>
      <c r="Q30" s="182">
        <f t="shared" si="3"/>
        <v>60</v>
      </c>
      <c r="R30" s="182">
        <f t="shared" si="3"/>
        <v>30</v>
      </c>
      <c r="S30" s="182">
        <f t="shared" si="3"/>
        <v>60</v>
      </c>
      <c r="T30" s="182">
        <f t="shared" si="3"/>
        <v>0</v>
      </c>
      <c r="U30" s="182">
        <f t="shared" si="3"/>
        <v>0</v>
      </c>
    </row>
    <row r="31" spans="1:22" ht="17.100000000000001" customHeight="1" thickTop="1" thickBot="1">
      <c r="A31" s="219" t="s">
        <v>80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77"/>
    </row>
    <row r="32" spans="1:22" ht="15" customHeight="1" thickTop="1">
      <c r="A32" s="10">
        <v>14</v>
      </c>
      <c r="B32" s="163" t="s">
        <v>81</v>
      </c>
      <c r="C32" s="168" t="s">
        <v>149</v>
      </c>
      <c r="D32" s="57"/>
      <c r="E32" s="106">
        <v>1</v>
      </c>
      <c r="F32" s="181">
        <f>SUM(G32:M32)</f>
        <v>30</v>
      </c>
      <c r="G32" s="61">
        <v>30</v>
      </c>
      <c r="H32" s="90"/>
      <c r="I32" s="90"/>
      <c r="J32" s="90"/>
      <c r="K32" s="117"/>
      <c r="L32" s="117"/>
      <c r="M32" s="59"/>
      <c r="N32" s="118">
        <v>30</v>
      </c>
      <c r="O32" s="91"/>
      <c r="P32" s="61"/>
      <c r="Q32" s="59"/>
      <c r="R32" s="61"/>
      <c r="S32" s="59"/>
      <c r="T32" s="61"/>
      <c r="U32" s="59"/>
    </row>
    <row r="33" spans="1:22" ht="23.25" customHeight="1">
      <c r="A33" s="11">
        <v>15</v>
      </c>
      <c r="B33" s="205" t="s">
        <v>202</v>
      </c>
      <c r="C33" s="204" t="s">
        <v>212</v>
      </c>
      <c r="D33" s="11">
        <v>2</v>
      </c>
      <c r="E33" s="63"/>
      <c r="F33" s="181">
        <f t="shared" ref="F33:F35" si="4">SUM(G33:M33)</f>
        <v>30</v>
      </c>
      <c r="G33" s="64">
        <v>30</v>
      </c>
      <c r="H33" s="18"/>
      <c r="I33" s="18"/>
      <c r="J33" s="18"/>
      <c r="K33" s="21"/>
      <c r="L33" s="21"/>
      <c r="M33" s="20"/>
      <c r="N33" s="17"/>
      <c r="O33" s="65"/>
      <c r="P33" s="17">
        <v>30</v>
      </c>
      <c r="Q33" s="20"/>
      <c r="R33" s="17"/>
      <c r="S33" s="20"/>
      <c r="T33" s="17"/>
      <c r="U33" s="20"/>
    </row>
    <row r="34" spans="1:22" ht="28.5" customHeight="1">
      <c r="A34" s="11">
        <v>16</v>
      </c>
      <c r="B34" s="162" t="s">
        <v>201</v>
      </c>
      <c r="C34" s="204" t="s">
        <v>213</v>
      </c>
      <c r="D34" s="11">
        <v>2</v>
      </c>
      <c r="E34" s="63"/>
      <c r="F34" s="181">
        <f t="shared" si="4"/>
        <v>45</v>
      </c>
      <c r="G34" s="64">
        <v>15</v>
      </c>
      <c r="H34" s="18">
        <v>30</v>
      </c>
      <c r="I34" s="18"/>
      <c r="J34" s="18"/>
      <c r="K34" s="21"/>
      <c r="L34" s="21"/>
      <c r="M34" s="20"/>
      <c r="N34" s="17"/>
      <c r="O34" s="65"/>
      <c r="P34" s="64">
        <v>15</v>
      </c>
      <c r="Q34" s="20">
        <v>30</v>
      </c>
      <c r="R34" s="64"/>
      <c r="S34" s="20"/>
      <c r="T34" s="17"/>
      <c r="U34" s="20"/>
    </row>
    <row r="35" spans="1:22" ht="32.25" customHeight="1" thickBot="1">
      <c r="A35" s="11">
        <v>17</v>
      </c>
      <c r="B35" s="162" t="s">
        <v>203</v>
      </c>
      <c r="C35" s="204" t="s">
        <v>214</v>
      </c>
      <c r="D35" s="14"/>
      <c r="E35" s="183">
        <v>4</v>
      </c>
      <c r="F35" s="181">
        <f t="shared" si="4"/>
        <v>30</v>
      </c>
      <c r="G35" s="64">
        <v>15</v>
      </c>
      <c r="H35" s="18">
        <v>15</v>
      </c>
      <c r="I35" s="18"/>
      <c r="J35" s="18"/>
      <c r="K35" s="21"/>
      <c r="L35" s="21"/>
      <c r="M35" s="20"/>
      <c r="N35" s="17"/>
      <c r="O35" s="65"/>
      <c r="P35" s="64"/>
      <c r="Q35" s="20"/>
      <c r="R35" s="64"/>
      <c r="S35" s="20"/>
      <c r="T35" s="17">
        <v>15</v>
      </c>
      <c r="U35" s="20">
        <v>15</v>
      </c>
    </row>
    <row r="36" spans="1:22" s="77" customFormat="1" ht="17.100000000000001" customHeight="1" thickTop="1" thickBot="1">
      <c r="A36" s="240" t="s">
        <v>19</v>
      </c>
      <c r="B36" s="286"/>
      <c r="C36" s="286"/>
      <c r="D36" s="286"/>
      <c r="E36" s="287"/>
      <c r="F36" s="182">
        <f t="shared" ref="F36:U36" si="5">SUM(F32:F35)</f>
        <v>135</v>
      </c>
      <c r="G36" s="182">
        <f t="shared" si="5"/>
        <v>90</v>
      </c>
      <c r="H36" s="182">
        <f t="shared" si="5"/>
        <v>45</v>
      </c>
      <c r="I36" s="182">
        <f t="shared" si="5"/>
        <v>0</v>
      </c>
      <c r="J36" s="182">
        <f t="shared" si="5"/>
        <v>0</v>
      </c>
      <c r="K36" s="182">
        <f t="shared" si="5"/>
        <v>0</v>
      </c>
      <c r="L36" s="182">
        <f t="shared" si="5"/>
        <v>0</v>
      </c>
      <c r="M36" s="182">
        <f t="shared" si="5"/>
        <v>0</v>
      </c>
      <c r="N36" s="182">
        <f t="shared" si="5"/>
        <v>30</v>
      </c>
      <c r="O36" s="182">
        <f t="shared" si="5"/>
        <v>0</v>
      </c>
      <c r="P36" s="182">
        <f t="shared" si="5"/>
        <v>45</v>
      </c>
      <c r="Q36" s="182">
        <f t="shared" si="5"/>
        <v>30</v>
      </c>
      <c r="R36" s="182">
        <f t="shared" si="5"/>
        <v>0</v>
      </c>
      <c r="S36" s="182">
        <f t="shared" si="5"/>
        <v>0</v>
      </c>
      <c r="T36" s="182">
        <f t="shared" si="5"/>
        <v>15</v>
      </c>
      <c r="U36" s="182">
        <f t="shared" si="5"/>
        <v>15</v>
      </c>
    </row>
    <row r="37" spans="1:22" ht="17.100000000000001" customHeight="1" thickTop="1" thickBot="1">
      <c r="A37" s="219" t="s">
        <v>83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77"/>
    </row>
    <row r="38" spans="1:22" ht="24.75" customHeight="1" thickTop="1">
      <c r="A38" s="57" t="s">
        <v>150</v>
      </c>
      <c r="B38" s="208" t="s">
        <v>199</v>
      </c>
      <c r="C38" s="207" t="s">
        <v>215</v>
      </c>
      <c r="D38" s="57"/>
      <c r="E38" s="106">
        <v>2</v>
      </c>
      <c r="F38" s="181">
        <f>SUM(G38:M38)</f>
        <v>30</v>
      </c>
      <c r="G38" s="61">
        <v>15</v>
      </c>
      <c r="H38" s="90">
        <v>15</v>
      </c>
      <c r="I38" s="90"/>
      <c r="J38" s="90"/>
      <c r="K38" s="117"/>
      <c r="L38" s="117"/>
      <c r="M38" s="59"/>
      <c r="N38" s="118"/>
      <c r="O38" s="91"/>
      <c r="P38" s="61">
        <v>15</v>
      </c>
      <c r="Q38" s="59">
        <v>15</v>
      </c>
      <c r="R38" s="61"/>
      <c r="S38" s="59"/>
      <c r="T38" s="61"/>
      <c r="U38" s="59"/>
    </row>
    <row r="39" spans="1:22" ht="24" customHeight="1">
      <c r="A39" s="14" t="s">
        <v>151</v>
      </c>
      <c r="B39" s="205" t="s">
        <v>200</v>
      </c>
      <c r="C39" s="204" t="s">
        <v>216</v>
      </c>
      <c r="D39" s="14"/>
      <c r="E39" s="63"/>
      <c r="F39" s="181"/>
      <c r="G39" s="64"/>
      <c r="H39" s="18"/>
      <c r="I39" s="18"/>
      <c r="J39" s="18"/>
      <c r="K39" s="21"/>
      <c r="L39" s="21"/>
      <c r="M39" s="20"/>
      <c r="N39" s="17"/>
      <c r="O39" s="65"/>
      <c r="P39" s="17"/>
      <c r="Q39" s="20"/>
      <c r="R39" s="17"/>
      <c r="S39" s="20"/>
      <c r="T39" s="17"/>
      <c r="U39" s="20"/>
    </row>
    <row r="40" spans="1:22" ht="15" customHeight="1">
      <c r="A40" s="14" t="s">
        <v>152</v>
      </c>
      <c r="B40" s="162" t="s">
        <v>181</v>
      </c>
      <c r="C40" s="165" t="s">
        <v>153</v>
      </c>
      <c r="D40" s="14"/>
      <c r="E40" s="183">
        <v>3</v>
      </c>
      <c r="F40" s="181">
        <f t="shared" ref="F40:F42" si="6">SUM(G40:M40)</f>
        <v>30</v>
      </c>
      <c r="G40" s="64">
        <v>15</v>
      </c>
      <c r="H40" s="18">
        <v>15</v>
      </c>
      <c r="I40" s="18"/>
      <c r="J40" s="18"/>
      <c r="K40" s="21"/>
      <c r="L40" s="21"/>
      <c r="M40" s="20"/>
      <c r="N40" s="17"/>
      <c r="O40" s="65"/>
      <c r="P40" s="17"/>
      <c r="Q40" s="20"/>
      <c r="R40" s="17">
        <v>15</v>
      </c>
      <c r="S40" s="20">
        <v>15</v>
      </c>
      <c r="T40" s="17"/>
      <c r="U40" s="20"/>
    </row>
    <row r="41" spans="1:22" ht="15" customHeight="1">
      <c r="A41" s="14" t="s">
        <v>154</v>
      </c>
      <c r="B41" s="162" t="s">
        <v>85</v>
      </c>
      <c r="C41" s="165" t="s">
        <v>155</v>
      </c>
      <c r="D41" s="14"/>
      <c r="E41" s="63"/>
      <c r="F41" s="181"/>
      <c r="G41" s="64"/>
      <c r="H41" s="18"/>
      <c r="I41" s="18"/>
      <c r="J41" s="18"/>
      <c r="K41" s="21"/>
      <c r="L41" s="21"/>
      <c r="M41" s="20"/>
      <c r="N41" s="17"/>
      <c r="O41" s="65"/>
      <c r="P41" s="64"/>
      <c r="Q41" s="20"/>
      <c r="R41" s="64"/>
      <c r="S41" s="20"/>
      <c r="T41" s="17"/>
      <c r="U41" s="20"/>
    </row>
    <row r="42" spans="1:22" ht="15" customHeight="1">
      <c r="A42" s="14" t="s">
        <v>156</v>
      </c>
      <c r="B42" s="162" t="s">
        <v>182</v>
      </c>
      <c r="C42" s="165" t="s">
        <v>157</v>
      </c>
      <c r="D42" s="14"/>
      <c r="E42" s="183">
        <v>4</v>
      </c>
      <c r="F42" s="181">
        <f t="shared" si="6"/>
        <v>30</v>
      </c>
      <c r="G42" s="64">
        <v>15</v>
      </c>
      <c r="H42" s="18">
        <v>15</v>
      </c>
      <c r="I42" s="18"/>
      <c r="J42" s="18"/>
      <c r="K42" s="21"/>
      <c r="L42" s="21"/>
      <c r="M42" s="20"/>
      <c r="N42" s="17"/>
      <c r="O42" s="65"/>
      <c r="P42" s="64"/>
      <c r="Q42" s="20"/>
      <c r="R42" s="64"/>
      <c r="S42" s="20"/>
      <c r="T42" s="17">
        <v>15</v>
      </c>
      <c r="U42" s="20">
        <v>15</v>
      </c>
    </row>
    <row r="43" spans="1:22" ht="15" customHeight="1">
      <c r="A43" s="14" t="s">
        <v>158</v>
      </c>
      <c r="B43" s="164" t="s">
        <v>88</v>
      </c>
      <c r="C43" s="165" t="s">
        <v>159</v>
      </c>
      <c r="D43" s="14"/>
      <c r="E43" s="63"/>
      <c r="F43" s="181"/>
      <c r="G43" s="64"/>
      <c r="H43" s="18"/>
      <c r="I43" s="18"/>
      <c r="J43" s="18"/>
      <c r="K43" s="21"/>
      <c r="L43" s="21"/>
      <c r="M43" s="29"/>
      <c r="N43" s="64"/>
      <c r="O43" s="29"/>
      <c r="P43" s="17"/>
      <c r="Q43" s="20"/>
      <c r="R43" s="64"/>
      <c r="S43" s="29"/>
      <c r="T43" s="17"/>
      <c r="U43" s="20"/>
    </row>
    <row r="44" spans="1:22" ht="15" customHeight="1" thickBot="1">
      <c r="A44" s="14" t="s">
        <v>160</v>
      </c>
      <c r="B44" s="179" t="s">
        <v>187</v>
      </c>
      <c r="C44" s="201" t="s">
        <v>209</v>
      </c>
      <c r="D44" s="14"/>
      <c r="E44" s="183">
        <v>4</v>
      </c>
      <c r="F44" s="181">
        <f t="shared" ref="F44" si="7">SUM(G44:M44)</f>
        <v>15</v>
      </c>
      <c r="G44" s="64"/>
      <c r="H44" s="18"/>
      <c r="I44" s="18">
        <v>15</v>
      </c>
      <c r="J44" s="18"/>
      <c r="K44" s="21"/>
      <c r="L44" s="21"/>
      <c r="M44" s="20"/>
      <c r="N44" s="64"/>
      <c r="O44" s="20"/>
      <c r="P44" s="17"/>
      <c r="Q44" s="20"/>
      <c r="R44" s="64"/>
      <c r="S44" s="20"/>
      <c r="T44" s="17"/>
      <c r="U44" s="20">
        <v>15</v>
      </c>
    </row>
    <row r="45" spans="1:22" s="77" customFormat="1" ht="17.100000000000001" customHeight="1" thickTop="1" thickBot="1">
      <c r="A45" s="229" t="s">
        <v>19</v>
      </c>
      <c r="B45" s="275"/>
      <c r="C45" s="275"/>
      <c r="D45" s="275"/>
      <c r="E45" s="285"/>
      <c r="F45" s="182">
        <f>SUM(F38:F44)</f>
        <v>105</v>
      </c>
      <c r="G45" s="182">
        <f t="shared" ref="G45:U45" si="8">SUM(G38:G44)</f>
        <v>45</v>
      </c>
      <c r="H45" s="182">
        <f t="shared" si="8"/>
        <v>45</v>
      </c>
      <c r="I45" s="182">
        <f t="shared" si="8"/>
        <v>15</v>
      </c>
      <c r="J45" s="182">
        <f t="shared" si="8"/>
        <v>0</v>
      </c>
      <c r="K45" s="182">
        <f t="shared" si="8"/>
        <v>0</v>
      </c>
      <c r="L45" s="182">
        <f t="shared" si="8"/>
        <v>0</v>
      </c>
      <c r="M45" s="182">
        <f t="shared" si="8"/>
        <v>0</v>
      </c>
      <c r="N45" s="182">
        <f t="shared" si="8"/>
        <v>0</v>
      </c>
      <c r="O45" s="182">
        <f t="shared" si="8"/>
        <v>0</v>
      </c>
      <c r="P45" s="182">
        <f t="shared" si="8"/>
        <v>15</v>
      </c>
      <c r="Q45" s="182">
        <f t="shared" si="8"/>
        <v>15</v>
      </c>
      <c r="R45" s="182">
        <f t="shared" si="8"/>
        <v>15</v>
      </c>
      <c r="S45" s="182">
        <f t="shared" si="8"/>
        <v>15</v>
      </c>
      <c r="T45" s="182">
        <f t="shared" si="8"/>
        <v>15</v>
      </c>
      <c r="U45" s="182">
        <f t="shared" si="8"/>
        <v>30</v>
      </c>
    </row>
    <row r="46" spans="1:22" ht="17.100000000000001" customHeight="1" thickTop="1" thickBot="1">
      <c r="A46" s="219" t="s">
        <v>90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2" ht="51" customHeight="1" thickTop="1">
      <c r="A47" s="39">
        <v>22</v>
      </c>
      <c r="B47" s="160" t="s">
        <v>91</v>
      </c>
      <c r="C47" s="206" t="s">
        <v>161</v>
      </c>
      <c r="D47" s="40"/>
      <c r="E47" s="39">
        <v>2</v>
      </c>
      <c r="F47" s="181">
        <f>SUM(G47:M47)</f>
        <v>30</v>
      </c>
      <c r="G47" s="42"/>
      <c r="H47" s="43"/>
      <c r="I47" s="43"/>
      <c r="J47" s="43"/>
      <c r="K47" s="43"/>
      <c r="L47" s="43">
        <v>30</v>
      </c>
      <c r="M47" s="43"/>
      <c r="N47" s="42"/>
      <c r="O47" s="44"/>
      <c r="P47" s="42"/>
      <c r="Q47" s="44">
        <v>30</v>
      </c>
      <c r="R47" s="42"/>
      <c r="S47" s="60"/>
      <c r="T47" s="42"/>
      <c r="U47" s="44"/>
    </row>
    <row r="48" spans="1:22" ht="51" customHeight="1">
      <c r="A48" s="11">
        <v>23</v>
      </c>
      <c r="B48" s="161" t="s">
        <v>93</v>
      </c>
      <c r="C48" s="204" t="s">
        <v>162</v>
      </c>
      <c r="D48" s="14"/>
      <c r="E48" s="11">
        <v>3</v>
      </c>
      <c r="F48" s="181">
        <f t="shared" ref="F48:F49" si="9">SUM(G48:M48)</f>
        <v>30</v>
      </c>
      <c r="G48" s="17"/>
      <c r="H48" s="18"/>
      <c r="I48" s="18"/>
      <c r="J48" s="18"/>
      <c r="K48" s="18"/>
      <c r="L48" s="18">
        <v>30</v>
      </c>
      <c r="M48" s="18"/>
      <c r="N48" s="17"/>
      <c r="O48" s="20"/>
      <c r="P48" s="17"/>
      <c r="Q48" s="20"/>
      <c r="R48" s="17"/>
      <c r="S48" s="67">
        <v>30</v>
      </c>
      <c r="T48" s="17"/>
      <c r="U48" s="20"/>
    </row>
    <row r="49" spans="1:21" ht="51" customHeight="1" thickBot="1">
      <c r="A49" s="68">
        <v>24</v>
      </c>
      <c r="B49" s="161" t="s">
        <v>95</v>
      </c>
      <c r="C49" s="204" t="s">
        <v>163</v>
      </c>
      <c r="D49" s="14"/>
      <c r="E49" s="11">
        <v>4</v>
      </c>
      <c r="F49" s="181">
        <f t="shared" si="9"/>
        <v>30</v>
      </c>
      <c r="G49" s="17"/>
      <c r="H49" s="18"/>
      <c r="I49" s="18"/>
      <c r="J49" s="18"/>
      <c r="K49" s="18"/>
      <c r="L49" s="18">
        <v>30</v>
      </c>
      <c r="M49" s="18"/>
      <c r="N49" s="17"/>
      <c r="O49" s="20"/>
      <c r="P49" s="17"/>
      <c r="Q49" s="20"/>
      <c r="R49" s="17"/>
      <c r="S49" s="67"/>
      <c r="T49" s="17"/>
      <c r="U49" s="20">
        <v>30</v>
      </c>
    </row>
    <row r="50" spans="1:21" s="77" customFormat="1" ht="17.100000000000001" customHeight="1" thickTop="1" thickBot="1">
      <c r="A50" s="229" t="s">
        <v>19</v>
      </c>
      <c r="B50" s="275"/>
      <c r="C50" s="275"/>
      <c r="D50" s="275"/>
      <c r="E50" s="285"/>
      <c r="F50" s="182">
        <f t="shared" ref="F50:U50" si="10">SUM(F47:F49)</f>
        <v>90</v>
      </c>
      <c r="G50" s="184">
        <f t="shared" si="10"/>
        <v>0</v>
      </c>
      <c r="H50" s="185">
        <f t="shared" si="10"/>
        <v>0</v>
      </c>
      <c r="I50" s="185">
        <f t="shared" si="10"/>
        <v>0</v>
      </c>
      <c r="J50" s="185">
        <f t="shared" si="10"/>
        <v>0</v>
      </c>
      <c r="K50" s="185">
        <f t="shared" si="10"/>
        <v>0</v>
      </c>
      <c r="L50" s="185">
        <f t="shared" si="10"/>
        <v>90</v>
      </c>
      <c r="M50" s="186">
        <f t="shared" si="10"/>
        <v>0</v>
      </c>
      <c r="N50" s="184">
        <f t="shared" si="10"/>
        <v>0</v>
      </c>
      <c r="O50" s="186">
        <f t="shared" si="10"/>
        <v>0</v>
      </c>
      <c r="P50" s="184">
        <f t="shared" si="10"/>
        <v>0</v>
      </c>
      <c r="Q50" s="186">
        <f t="shared" si="10"/>
        <v>30</v>
      </c>
      <c r="R50" s="184">
        <f t="shared" si="10"/>
        <v>0</v>
      </c>
      <c r="S50" s="186">
        <f t="shared" si="10"/>
        <v>30</v>
      </c>
      <c r="T50" s="184">
        <f t="shared" si="10"/>
        <v>0</v>
      </c>
      <c r="U50" s="186">
        <f t="shared" si="10"/>
        <v>30</v>
      </c>
    </row>
    <row r="51" spans="1:21" ht="17.100000000000001" customHeight="1" thickTop="1">
      <c r="A51" s="222" t="s">
        <v>97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</row>
    <row r="52" spans="1:21" ht="17.100000000000001" customHeight="1" thickBot="1">
      <c r="A52" s="216" t="s">
        <v>98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</row>
    <row r="53" spans="1:21" ht="15" customHeight="1" thickTop="1">
      <c r="A53" s="10">
        <v>25</v>
      </c>
      <c r="B53" s="162" t="s">
        <v>99</v>
      </c>
      <c r="C53" s="168" t="s">
        <v>164</v>
      </c>
      <c r="D53" s="57"/>
      <c r="E53" s="10">
        <v>3</v>
      </c>
      <c r="F53" s="181">
        <f>SUM(G53:M53)</f>
        <v>30</v>
      </c>
      <c r="G53" s="61">
        <v>15</v>
      </c>
      <c r="H53" s="90">
        <v>15</v>
      </c>
      <c r="I53" s="90"/>
      <c r="J53" s="90"/>
      <c r="K53" s="90"/>
      <c r="L53" s="90"/>
      <c r="M53" s="90"/>
      <c r="N53" s="61"/>
      <c r="O53" s="59"/>
      <c r="P53" s="61"/>
      <c r="Q53" s="59"/>
      <c r="R53" s="61">
        <v>15</v>
      </c>
      <c r="S53" s="91">
        <v>15</v>
      </c>
      <c r="T53" s="61"/>
      <c r="U53" s="59"/>
    </row>
    <row r="54" spans="1:21" ht="15" customHeight="1">
      <c r="A54" s="11">
        <v>26</v>
      </c>
      <c r="B54" s="162" t="s">
        <v>101</v>
      </c>
      <c r="C54" s="165" t="s">
        <v>165</v>
      </c>
      <c r="D54" s="14"/>
      <c r="E54" s="11">
        <v>3</v>
      </c>
      <c r="F54" s="181">
        <f t="shared" ref="F54:F57" si="11">SUM(G54:M54)</f>
        <v>30</v>
      </c>
      <c r="G54" s="17">
        <v>30</v>
      </c>
      <c r="H54" s="18"/>
      <c r="I54" s="18"/>
      <c r="J54" s="18"/>
      <c r="K54" s="18"/>
      <c r="L54" s="18"/>
      <c r="M54" s="18"/>
      <c r="N54" s="17"/>
      <c r="O54" s="20"/>
      <c r="P54" s="17"/>
      <c r="Q54" s="20"/>
      <c r="R54" s="17">
        <v>30</v>
      </c>
      <c r="S54" s="67"/>
      <c r="T54" s="17"/>
      <c r="U54" s="20"/>
    </row>
    <row r="55" spans="1:21" ht="15" customHeight="1">
      <c r="A55" s="11">
        <v>27</v>
      </c>
      <c r="B55" s="162" t="s">
        <v>103</v>
      </c>
      <c r="C55" s="165" t="s">
        <v>166</v>
      </c>
      <c r="D55" s="14"/>
      <c r="E55" s="11">
        <v>4</v>
      </c>
      <c r="F55" s="181">
        <f t="shared" si="11"/>
        <v>30</v>
      </c>
      <c r="G55" s="17"/>
      <c r="H55" s="18">
        <v>30</v>
      </c>
      <c r="I55" s="18"/>
      <c r="J55" s="18"/>
      <c r="K55" s="18"/>
      <c r="L55" s="18"/>
      <c r="M55" s="18"/>
      <c r="N55" s="17"/>
      <c r="O55" s="20"/>
      <c r="P55" s="17"/>
      <c r="Q55" s="20"/>
      <c r="R55" s="17"/>
      <c r="S55" s="67"/>
      <c r="T55" s="17"/>
      <c r="U55" s="20">
        <v>30</v>
      </c>
    </row>
    <row r="56" spans="1:21" ht="15" customHeight="1">
      <c r="A56" s="11">
        <v>28</v>
      </c>
      <c r="B56" s="162" t="s">
        <v>105</v>
      </c>
      <c r="C56" s="165" t="s">
        <v>167</v>
      </c>
      <c r="D56" s="14"/>
      <c r="E56" s="11">
        <v>4</v>
      </c>
      <c r="F56" s="181">
        <f t="shared" si="11"/>
        <v>30</v>
      </c>
      <c r="G56" s="17">
        <v>15</v>
      </c>
      <c r="H56" s="18">
        <v>15</v>
      </c>
      <c r="I56" s="18"/>
      <c r="J56" s="18"/>
      <c r="K56" s="18"/>
      <c r="L56" s="18"/>
      <c r="M56" s="18"/>
      <c r="N56" s="17"/>
      <c r="O56" s="20"/>
      <c r="P56" s="17"/>
      <c r="Q56" s="20"/>
      <c r="R56" s="17"/>
      <c r="S56" s="67"/>
      <c r="T56" s="17">
        <v>15</v>
      </c>
      <c r="U56" s="20">
        <v>15</v>
      </c>
    </row>
    <row r="57" spans="1:21" ht="15" customHeight="1" thickBot="1">
      <c r="A57" s="11">
        <v>29</v>
      </c>
      <c r="B57" s="162" t="s">
        <v>107</v>
      </c>
      <c r="C57" s="165" t="s">
        <v>168</v>
      </c>
      <c r="D57" s="14"/>
      <c r="E57" s="11">
        <v>4</v>
      </c>
      <c r="F57" s="181">
        <f t="shared" si="11"/>
        <v>30</v>
      </c>
      <c r="G57" s="17"/>
      <c r="H57" s="18">
        <v>30</v>
      </c>
      <c r="I57" s="18"/>
      <c r="J57" s="18"/>
      <c r="K57" s="18"/>
      <c r="L57" s="18"/>
      <c r="M57" s="18"/>
      <c r="N57" s="17"/>
      <c r="O57" s="20"/>
      <c r="P57" s="17"/>
      <c r="Q57" s="20"/>
      <c r="R57" s="17"/>
      <c r="S57" s="67"/>
      <c r="T57" s="17"/>
      <c r="U57" s="20">
        <v>30</v>
      </c>
    </row>
    <row r="58" spans="1:21" s="77" customFormat="1" ht="17.100000000000001" customHeight="1" thickTop="1" thickBot="1">
      <c r="A58" s="240" t="s">
        <v>19</v>
      </c>
      <c r="B58" s="230"/>
      <c r="C58" s="288"/>
      <c r="D58" s="288"/>
      <c r="E58" s="289"/>
      <c r="F58" s="182">
        <f t="shared" ref="F58:U58" si="12">SUM(F53:F57)</f>
        <v>150</v>
      </c>
      <c r="G58" s="184">
        <f t="shared" si="12"/>
        <v>60</v>
      </c>
      <c r="H58" s="185">
        <f t="shared" si="12"/>
        <v>90</v>
      </c>
      <c r="I58" s="185">
        <f t="shared" si="12"/>
        <v>0</v>
      </c>
      <c r="J58" s="185">
        <f t="shared" si="12"/>
        <v>0</v>
      </c>
      <c r="K58" s="185">
        <f t="shared" si="12"/>
        <v>0</v>
      </c>
      <c r="L58" s="185">
        <f t="shared" si="12"/>
        <v>0</v>
      </c>
      <c r="M58" s="185">
        <f t="shared" si="12"/>
        <v>0</v>
      </c>
      <c r="N58" s="184">
        <f t="shared" si="12"/>
        <v>0</v>
      </c>
      <c r="O58" s="186">
        <f t="shared" si="12"/>
        <v>0</v>
      </c>
      <c r="P58" s="184">
        <f t="shared" si="12"/>
        <v>0</v>
      </c>
      <c r="Q58" s="186">
        <f t="shared" si="12"/>
        <v>0</v>
      </c>
      <c r="R58" s="184">
        <f t="shared" si="12"/>
        <v>45</v>
      </c>
      <c r="S58" s="186">
        <f t="shared" si="12"/>
        <v>15</v>
      </c>
      <c r="T58" s="184">
        <f t="shared" si="12"/>
        <v>15</v>
      </c>
      <c r="U58" s="186">
        <f t="shared" si="12"/>
        <v>75</v>
      </c>
    </row>
    <row r="59" spans="1:21" ht="17.100000000000001" customHeight="1" thickTop="1">
      <c r="A59" s="213" t="s">
        <v>109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</row>
    <row r="60" spans="1:21" ht="17.100000000000001" customHeight="1" thickBot="1">
      <c r="A60" s="216" t="s">
        <v>110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</row>
    <row r="61" spans="1:21" ht="15" customHeight="1" thickTop="1">
      <c r="A61" s="39">
        <v>25</v>
      </c>
      <c r="B61" s="162" t="s">
        <v>111</v>
      </c>
      <c r="C61" s="169" t="s">
        <v>169</v>
      </c>
      <c r="D61" s="40"/>
      <c r="E61" s="39">
        <v>4</v>
      </c>
      <c r="F61" s="181">
        <f>SUM(G61:M61)</f>
        <v>30</v>
      </c>
      <c r="G61" s="42"/>
      <c r="H61" s="43">
        <v>30</v>
      </c>
      <c r="I61" s="43"/>
      <c r="J61" s="43"/>
      <c r="K61" s="43"/>
      <c r="L61" s="43"/>
      <c r="M61" s="43"/>
      <c r="N61" s="42"/>
      <c r="O61" s="44"/>
      <c r="P61" s="42"/>
      <c r="Q61" s="44"/>
      <c r="R61" s="42"/>
      <c r="S61" s="60"/>
      <c r="T61" s="42"/>
      <c r="U61" s="44">
        <v>30</v>
      </c>
    </row>
    <row r="62" spans="1:21" ht="15" customHeight="1">
      <c r="A62" s="11">
        <v>26</v>
      </c>
      <c r="B62" s="162" t="s">
        <v>113</v>
      </c>
      <c r="C62" s="165" t="s">
        <v>170</v>
      </c>
      <c r="D62" s="14"/>
      <c r="E62" s="11">
        <v>3</v>
      </c>
      <c r="F62" s="181">
        <f t="shared" ref="F62:F65" si="13">SUM(G62:M62)</f>
        <v>30</v>
      </c>
      <c r="G62" s="17"/>
      <c r="H62" s="18">
        <v>30</v>
      </c>
      <c r="I62" s="18"/>
      <c r="J62" s="18"/>
      <c r="K62" s="18"/>
      <c r="L62" s="18"/>
      <c r="M62" s="18"/>
      <c r="N62" s="17"/>
      <c r="O62" s="20"/>
      <c r="P62" s="17"/>
      <c r="Q62" s="20"/>
      <c r="R62" s="17"/>
      <c r="S62" s="67">
        <v>30</v>
      </c>
      <c r="T62" s="17"/>
      <c r="U62" s="20"/>
    </row>
    <row r="63" spans="1:21" ht="15" customHeight="1">
      <c r="A63" s="11">
        <v>27</v>
      </c>
      <c r="B63" s="162" t="s">
        <v>115</v>
      </c>
      <c r="C63" s="165" t="s">
        <v>171</v>
      </c>
      <c r="D63" s="14"/>
      <c r="E63" s="11">
        <v>4</v>
      </c>
      <c r="F63" s="181">
        <f t="shared" si="13"/>
        <v>30</v>
      </c>
      <c r="G63" s="17"/>
      <c r="H63" s="18">
        <v>30</v>
      </c>
      <c r="I63" s="18"/>
      <c r="J63" s="18"/>
      <c r="K63" s="18"/>
      <c r="L63" s="18"/>
      <c r="M63" s="18"/>
      <c r="N63" s="17"/>
      <c r="O63" s="20"/>
      <c r="P63" s="17"/>
      <c r="Q63" s="20"/>
      <c r="R63" s="17"/>
      <c r="S63" s="67"/>
      <c r="T63" s="17"/>
      <c r="U63" s="20">
        <v>30</v>
      </c>
    </row>
    <row r="64" spans="1:21" ht="15" customHeight="1">
      <c r="A64" s="11">
        <v>28</v>
      </c>
      <c r="B64" s="162" t="s">
        <v>117</v>
      </c>
      <c r="C64" s="165" t="s">
        <v>172</v>
      </c>
      <c r="D64" s="14"/>
      <c r="E64" s="11">
        <v>3</v>
      </c>
      <c r="F64" s="181">
        <f t="shared" si="13"/>
        <v>30</v>
      </c>
      <c r="G64" s="17"/>
      <c r="H64" s="18">
        <v>30</v>
      </c>
      <c r="I64" s="18"/>
      <c r="J64" s="18"/>
      <c r="K64" s="18"/>
      <c r="L64" s="18"/>
      <c r="M64" s="18"/>
      <c r="N64" s="17"/>
      <c r="O64" s="20"/>
      <c r="P64" s="17"/>
      <c r="Q64" s="20"/>
      <c r="R64" s="17"/>
      <c r="S64" s="67">
        <v>30</v>
      </c>
      <c r="T64" s="17"/>
      <c r="U64" s="20"/>
    </row>
    <row r="65" spans="1:21" ht="15" customHeight="1" thickBot="1">
      <c r="A65" s="11">
        <v>29</v>
      </c>
      <c r="B65" s="162" t="s">
        <v>119</v>
      </c>
      <c r="C65" s="165" t="s">
        <v>173</v>
      </c>
      <c r="D65" s="14"/>
      <c r="E65" s="11">
        <v>4</v>
      </c>
      <c r="F65" s="181">
        <f t="shared" si="13"/>
        <v>30</v>
      </c>
      <c r="G65" s="17"/>
      <c r="H65" s="18">
        <v>30</v>
      </c>
      <c r="I65" s="18"/>
      <c r="J65" s="18"/>
      <c r="K65" s="18"/>
      <c r="L65" s="18"/>
      <c r="M65" s="18"/>
      <c r="N65" s="17"/>
      <c r="O65" s="20"/>
      <c r="P65" s="17"/>
      <c r="Q65" s="20"/>
      <c r="R65" s="17"/>
      <c r="S65" s="67"/>
      <c r="T65" s="17"/>
      <c r="U65" s="20">
        <v>30</v>
      </c>
    </row>
    <row r="66" spans="1:21" s="77" customFormat="1" ht="17.100000000000001" customHeight="1" thickTop="1" thickBot="1">
      <c r="A66" s="240" t="s">
        <v>19</v>
      </c>
      <c r="B66" s="286"/>
      <c r="C66" s="286"/>
      <c r="D66" s="286"/>
      <c r="E66" s="287"/>
      <c r="F66" s="182">
        <f t="shared" ref="F66:U66" si="14">SUM(F61:F65)</f>
        <v>150</v>
      </c>
      <c r="G66" s="184">
        <f t="shared" si="14"/>
        <v>0</v>
      </c>
      <c r="H66" s="185">
        <f t="shared" si="14"/>
        <v>150</v>
      </c>
      <c r="I66" s="185">
        <f t="shared" si="14"/>
        <v>0</v>
      </c>
      <c r="J66" s="185">
        <f t="shared" si="14"/>
        <v>0</v>
      </c>
      <c r="K66" s="185">
        <f t="shared" si="14"/>
        <v>0</v>
      </c>
      <c r="L66" s="185">
        <f t="shared" si="14"/>
        <v>0</v>
      </c>
      <c r="M66" s="185">
        <f t="shared" si="14"/>
        <v>0</v>
      </c>
      <c r="N66" s="184">
        <f t="shared" si="14"/>
        <v>0</v>
      </c>
      <c r="O66" s="186">
        <f t="shared" si="14"/>
        <v>0</v>
      </c>
      <c r="P66" s="184">
        <f t="shared" si="14"/>
        <v>0</v>
      </c>
      <c r="Q66" s="186">
        <f t="shared" si="14"/>
        <v>0</v>
      </c>
      <c r="R66" s="184">
        <f t="shared" si="14"/>
        <v>0</v>
      </c>
      <c r="S66" s="186">
        <f t="shared" si="14"/>
        <v>60</v>
      </c>
      <c r="T66" s="184">
        <f t="shared" si="14"/>
        <v>0</v>
      </c>
      <c r="U66" s="186">
        <f t="shared" si="14"/>
        <v>90</v>
      </c>
    </row>
    <row r="67" spans="1:21" ht="17.100000000000001" customHeight="1" thickTop="1">
      <c r="A67" s="213" t="s">
        <v>121</v>
      </c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</row>
    <row r="68" spans="1:21" ht="17.100000000000001" customHeight="1" thickBot="1">
      <c r="A68" s="216" t="s">
        <v>122</v>
      </c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</row>
    <row r="69" spans="1:21" ht="30" customHeight="1" thickTop="1">
      <c r="A69" s="10">
        <v>25</v>
      </c>
      <c r="B69" s="162" t="s">
        <v>194</v>
      </c>
      <c r="C69" s="206" t="s">
        <v>217</v>
      </c>
      <c r="D69" s="40"/>
      <c r="E69" s="39">
        <v>4</v>
      </c>
      <c r="F69" s="181">
        <f>SUM(G69:M69)</f>
        <v>30</v>
      </c>
      <c r="G69" s="42">
        <v>15</v>
      </c>
      <c r="H69" s="43">
        <v>15</v>
      </c>
      <c r="I69" s="43"/>
      <c r="J69" s="43"/>
      <c r="K69" s="43"/>
      <c r="L69" s="43"/>
      <c r="M69" s="43"/>
      <c r="N69" s="42"/>
      <c r="O69" s="44"/>
      <c r="P69" s="42"/>
      <c r="Q69" s="44"/>
      <c r="R69" s="42"/>
      <c r="S69" s="60"/>
      <c r="T69" s="42">
        <v>15</v>
      </c>
      <c r="U69" s="44">
        <v>15</v>
      </c>
    </row>
    <row r="70" spans="1:21" ht="15" customHeight="1">
      <c r="A70" s="11">
        <v>26</v>
      </c>
      <c r="B70" s="162" t="s">
        <v>123</v>
      </c>
      <c r="C70" s="165" t="s">
        <v>174</v>
      </c>
      <c r="D70" s="14"/>
      <c r="E70" s="11">
        <v>4</v>
      </c>
      <c r="F70" s="181">
        <f t="shared" ref="F70:F73" si="15">SUM(G70:M70)</f>
        <v>30</v>
      </c>
      <c r="G70" s="17">
        <v>30</v>
      </c>
      <c r="H70" s="18"/>
      <c r="I70" s="18"/>
      <c r="J70" s="18"/>
      <c r="K70" s="18"/>
      <c r="L70" s="18"/>
      <c r="M70" s="18"/>
      <c r="N70" s="17"/>
      <c r="O70" s="20"/>
      <c r="P70" s="17"/>
      <c r="Q70" s="20"/>
      <c r="R70" s="17"/>
      <c r="S70" s="67"/>
      <c r="T70" s="17">
        <v>30</v>
      </c>
      <c r="U70" s="20"/>
    </row>
    <row r="71" spans="1:21" ht="30" customHeight="1">
      <c r="A71" s="11">
        <v>27</v>
      </c>
      <c r="B71" s="162" t="s">
        <v>246</v>
      </c>
      <c r="C71" s="204" t="s">
        <v>218</v>
      </c>
      <c r="D71" s="14"/>
      <c r="E71" s="11">
        <v>3</v>
      </c>
      <c r="F71" s="181">
        <f t="shared" si="15"/>
        <v>30</v>
      </c>
      <c r="G71" s="17">
        <v>15</v>
      </c>
      <c r="H71" s="18">
        <v>15</v>
      </c>
      <c r="I71" s="18"/>
      <c r="J71" s="18"/>
      <c r="K71" s="18"/>
      <c r="L71" s="18"/>
      <c r="M71" s="18"/>
      <c r="N71" s="17"/>
      <c r="O71" s="20"/>
      <c r="P71" s="17"/>
      <c r="Q71" s="20"/>
      <c r="R71" s="17">
        <v>15</v>
      </c>
      <c r="S71" s="67">
        <v>15</v>
      </c>
      <c r="T71" s="17"/>
      <c r="U71" s="20"/>
    </row>
    <row r="72" spans="1:21" ht="15" customHeight="1">
      <c r="A72" s="11">
        <v>28</v>
      </c>
      <c r="B72" s="162" t="s">
        <v>125</v>
      </c>
      <c r="C72" s="165" t="s">
        <v>175</v>
      </c>
      <c r="D72" s="14"/>
      <c r="E72" s="11">
        <v>3</v>
      </c>
      <c r="F72" s="181">
        <f t="shared" si="15"/>
        <v>30</v>
      </c>
      <c r="G72" s="17">
        <v>15</v>
      </c>
      <c r="H72" s="18">
        <v>15</v>
      </c>
      <c r="I72" s="18"/>
      <c r="J72" s="18"/>
      <c r="K72" s="18"/>
      <c r="L72" s="18"/>
      <c r="M72" s="18"/>
      <c r="N72" s="17"/>
      <c r="O72" s="20"/>
      <c r="P72" s="17"/>
      <c r="Q72" s="20"/>
      <c r="R72" s="17">
        <v>15</v>
      </c>
      <c r="S72" s="67">
        <v>15</v>
      </c>
      <c r="T72" s="17"/>
      <c r="U72" s="20"/>
    </row>
    <row r="73" spans="1:21" ht="15" customHeight="1" thickBot="1">
      <c r="A73" s="11">
        <v>29</v>
      </c>
      <c r="B73" s="162" t="s">
        <v>127</v>
      </c>
      <c r="C73" s="165" t="s">
        <v>176</v>
      </c>
      <c r="D73" s="14"/>
      <c r="E73" s="11">
        <v>4</v>
      </c>
      <c r="F73" s="181">
        <f t="shared" si="15"/>
        <v>30</v>
      </c>
      <c r="G73" s="17">
        <v>15</v>
      </c>
      <c r="H73" s="18">
        <v>15</v>
      </c>
      <c r="I73" s="18"/>
      <c r="J73" s="18"/>
      <c r="K73" s="18"/>
      <c r="L73" s="18"/>
      <c r="M73" s="18"/>
      <c r="N73" s="17"/>
      <c r="O73" s="20"/>
      <c r="P73" s="17"/>
      <c r="Q73" s="20"/>
      <c r="R73" s="17"/>
      <c r="S73" s="67"/>
      <c r="T73" s="17">
        <v>15</v>
      </c>
      <c r="U73" s="20">
        <v>15</v>
      </c>
    </row>
    <row r="74" spans="1:21" s="77" customFormat="1" ht="17.100000000000001" customHeight="1" thickTop="1" thickBot="1">
      <c r="A74" s="87" t="s">
        <v>19</v>
      </c>
      <c r="B74" s="88"/>
      <c r="C74" s="88"/>
      <c r="D74" s="88"/>
      <c r="E74" s="180"/>
      <c r="F74" s="182">
        <f t="shared" ref="F74:U74" si="16">SUM(F69:F73)</f>
        <v>150</v>
      </c>
      <c r="G74" s="184">
        <f t="shared" si="16"/>
        <v>90</v>
      </c>
      <c r="H74" s="185">
        <f t="shared" si="16"/>
        <v>60</v>
      </c>
      <c r="I74" s="185">
        <f t="shared" si="16"/>
        <v>0</v>
      </c>
      <c r="J74" s="185">
        <f t="shared" si="16"/>
        <v>0</v>
      </c>
      <c r="K74" s="185">
        <f t="shared" si="16"/>
        <v>0</v>
      </c>
      <c r="L74" s="185">
        <f t="shared" si="16"/>
        <v>0</v>
      </c>
      <c r="M74" s="185">
        <f t="shared" si="16"/>
        <v>0</v>
      </c>
      <c r="N74" s="184">
        <f t="shared" si="16"/>
        <v>0</v>
      </c>
      <c r="O74" s="186">
        <f t="shared" si="16"/>
        <v>0</v>
      </c>
      <c r="P74" s="184">
        <f t="shared" si="16"/>
        <v>0</v>
      </c>
      <c r="Q74" s="186">
        <f t="shared" si="16"/>
        <v>0</v>
      </c>
      <c r="R74" s="184">
        <f t="shared" si="16"/>
        <v>30</v>
      </c>
      <c r="S74" s="186">
        <f t="shared" si="16"/>
        <v>30</v>
      </c>
      <c r="T74" s="184">
        <f t="shared" si="16"/>
        <v>60</v>
      </c>
      <c r="U74" s="186">
        <f t="shared" si="16"/>
        <v>30</v>
      </c>
    </row>
    <row r="75" spans="1:21" ht="17.100000000000001" customHeight="1" thickTop="1">
      <c r="A75" s="213" t="s">
        <v>129</v>
      </c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</row>
    <row r="76" spans="1:21" ht="17.100000000000001" customHeight="1" thickBot="1">
      <c r="A76" s="216" t="s">
        <v>130</v>
      </c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</row>
    <row r="77" spans="1:21" ht="15" customHeight="1" thickTop="1">
      <c r="A77" s="10">
        <v>25</v>
      </c>
      <c r="B77" s="162" t="s">
        <v>131</v>
      </c>
      <c r="C77" s="169" t="s">
        <v>177</v>
      </c>
      <c r="D77" s="40"/>
      <c r="E77" s="39">
        <v>3</v>
      </c>
      <c r="F77" s="181">
        <f>SUM(G77:M77)</f>
        <v>30</v>
      </c>
      <c r="G77" s="42">
        <v>30</v>
      </c>
      <c r="H77" s="43"/>
      <c r="I77" s="43"/>
      <c r="J77" s="43"/>
      <c r="K77" s="43"/>
      <c r="L77" s="43"/>
      <c r="M77" s="43"/>
      <c r="N77" s="42"/>
      <c r="O77" s="44"/>
      <c r="P77" s="42"/>
      <c r="Q77" s="44"/>
      <c r="R77" s="42">
        <v>30</v>
      </c>
      <c r="S77" s="60"/>
      <c r="T77" s="42"/>
      <c r="U77" s="44"/>
    </row>
    <row r="78" spans="1:21" ht="23.25" customHeight="1">
      <c r="A78" s="11">
        <v>26</v>
      </c>
      <c r="B78" s="205" t="s">
        <v>195</v>
      </c>
      <c r="C78" s="204" t="s">
        <v>219</v>
      </c>
      <c r="D78" s="14"/>
      <c r="E78" s="11">
        <v>3</v>
      </c>
      <c r="F78" s="181">
        <f t="shared" ref="F78:F82" si="17">SUM(G78:M78)</f>
        <v>30</v>
      </c>
      <c r="G78" s="17">
        <v>30</v>
      </c>
      <c r="H78" s="18"/>
      <c r="I78" s="18"/>
      <c r="J78" s="18"/>
      <c r="K78" s="18"/>
      <c r="L78" s="18"/>
      <c r="M78" s="18"/>
      <c r="N78" s="17"/>
      <c r="O78" s="20"/>
      <c r="P78" s="17"/>
      <c r="Q78" s="20"/>
      <c r="R78" s="17">
        <v>30</v>
      </c>
      <c r="S78" s="67"/>
      <c r="T78" s="17"/>
      <c r="U78" s="20"/>
    </row>
    <row r="79" spans="1:21" ht="24.75" customHeight="1">
      <c r="A79" s="11">
        <v>27</v>
      </c>
      <c r="B79" s="205" t="s">
        <v>192</v>
      </c>
      <c r="C79" s="204" t="s">
        <v>220</v>
      </c>
      <c r="D79" s="14"/>
      <c r="E79" s="11">
        <v>3</v>
      </c>
      <c r="F79" s="181">
        <f t="shared" si="17"/>
        <v>30</v>
      </c>
      <c r="G79" s="17">
        <v>30</v>
      </c>
      <c r="H79" s="18"/>
      <c r="I79" s="18"/>
      <c r="J79" s="18"/>
      <c r="K79" s="18"/>
      <c r="L79" s="18"/>
      <c r="M79" s="18"/>
      <c r="N79" s="17"/>
      <c r="O79" s="20"/>
      <c r="P79" s="17"/>
      <c r="Q79" s="20"/>
      <c r="R79" s="17">
        <v>30</v>
      </c>
      <c r="S79" s="67"/>
      <c r="T79" s="17"/>
      <c r="U79" s="20"/>
    </row>
    <row r="80" spans="1:21" ht="30" customHeight="1">
      <c r="A80" s="11">
        <v>28</v>
      </c>
      <c r="B80" s="162" t="s">
        <v>196</v>
      </c>
      <c r="C80" s="204" t="s">
        <v>221</v>
      </c>
      <c r="D80" s="14"/>
      <c r="E80" s="11">
        <v>4</v>
      </c>
      <c r="F80" s="181">
        <f t="shared" si="17"/>
        <v>15</v>
      </c>
      <c r="G80" s="17">
        <v>15</v>
      </c>
      <c r="H80" s="18"/>
      <c r="I80" s="18"/>
      <c r="J80" s="18"/>
      <c r="K80" s="18"/>
      <c r="L80" s="18"/>
      <c r="M80" s="18"/>
      <c r="N80" s="17"/>
      <c r="O80" s="20"/>
      <c r="P80" s="17"/>
      <c r="Q80" s="20"/>
      <c r="R80" s="17"/>
      <c r="S80" s="67"/>
      <c r="T80" s="17">
        <v>15</v>
      </c>
      <c r="U80" s="20"/>
    </row>
    <row r="81" spans="1:21" ht="15" customHeight="1">
      <c r="A81" s="11">
        <v>29</v>
      </c>
      <c r="B81" s="162" t="s">
        <v>133</v>
      </c>
      <c r="C81" s="165" t="s">
        <v>178</v>
      </c>
      <c r="D81" s="14"/>
      <c r="E81" s="11">
        <v>4</v>
      </c>
      <c r="F81" s="181">
        <f t="shared" si="17"/>
        <v>15</v>
      </c>
      <c r="G81" s="17">
        <v>15</v>
      </c>
      <c r="H81" s="18"/>
      <c r="I81" s="18"/>
      <c r="J81" s="18"/>
      <c r="K81" s="18"/>
      <c r="L81" s="18"/>
      <c r="M81" s="18"/>
      <c r="N81" s="17"/>
      <c r="O81" s="20"/>
      <c r="P81" s="17"/>
      <c r="Q81" s="20"/>
      <c r="R81" s="17"/>
      <c r="S81" s="67"/>
      <c r="T81" s="17">
        <v>15</v>
      </c>
      <c r="U81" s="20"/>
    </row>
    <row r="82" spans="1:21" ht="24.75" customHeight="1" thickBot="1">
      <c r="A82" s="11">
        <v>30</v>
      </c>
      <c r="B82" s="205" t="s">
        <v>197</v>
      </c>
      <c r="C82" s="204" t="s">
        <v>222</v>
      </c>
      <c r="D82" s="14"/>
      <c r="E82" s="11">
        <v>4</v>
      </c>
      <c r="F82" s="181">
        <f t="shared" si="17"/>
        <v>30</v>
      </c>
      <c r="G82" s="17">
        <v>30</v>
      </c>
      <c r="H82" s="18"/>
      <c r="I82" s="18"/>
      <c r="J82" s="18"/>
      <c r="K82" s="18"/>
      <c r="L82" s="18"/>
      <c r="M82" s="18"/>
      <c r="N82" s="17"/>
      <c r="O82" s="20"/>
      <c r="P82" s="17"/>
      <c r="Q82" s="20"/>
      <c r="R82" s="17"/>
      <c r="S82" s="67"/>
      <c r="T82" s="17">
        <v>30</v>
      </c>
      <c r="U82" s="20"/>
    </row>
    <row r="83" spans="1:21" s="77" customFormat="1" ht="17.100000000000001" customHeight="1" thickTop="1" thickBot="1">
      <c r="A83" s="282" t="s">
        <v>19</v>
      </c>
      <c r="B83" s="283"/>
      <c r="C83" s="283"/>
      <c r="D83" s="283"/>
      <c r="E83" s="284"/>
      <c r="F83" s="182">
        <f t="shared" ref="F83:U83" si="18">SUM(F77:F82)</f>
        <v>150</v>
      </c>
      <c r="G83" s="184">
        <f t="shared" si="18"/>
        <v>150</v>
      </c>
      <c r="H83" s="185">
        <f t="shared" si="18"/>
        <v>0</v>
      </c>
      <c r="I83" s="185">
        <f t="shared" si="18"/>
        <v>0</v>
      </c>
      <c r="J83" s="185">
        <f t="shared" si="18"/>
        <v>0</v>
      </c>
      <c r="K83" s="185">
        <f t="shared" si="18"/>
        <v>0</v>
      </c>
      <c r="L83" s="185">
        <f t="shared" si="18"/>
        <v>0</v>
      </c>
      <c r="M83" s="185">
        <f t="shared" si="18"/>
        <v>0</v>
      </c>
      <c r="N83" s="184">
        <f t="shared" si="18"/>
        <v>0</v>
      </c>
      <c r="O83" s="186">
        <f t="shared" si="18"/>
        <v>0</v>
      </c>
      <c r="P83" s="184">
        <f t="shared" si="18"/>
        <v>0</v>
      </c>
      <c r="Q83" s="186">
        <f t="shared" si="18"/>
        <v>0</v>
      </c>
      <c r="R83" s="184">
        <f t="shared" si="18"/>
        <v>90</v>
      </c>
      <c r="S83" s="186">
        <f t="shared" si="18"/>
        <v>0</v>
      </c>
      <c r="T83" s="184">
        <f t="shared" si="18"/>
        <v>60</v>
      </c>
      <c r="U83" s="186">
        <f t="shared" si="18"/>
        <v>0</v>
      </c>
    </row>
    <row r="84" spans="1:21" ht="17.100000000000001" hidden="1" customHeight="1" thickTop="1" thickBot="1">
      <c r="A84" s="219" t="s">
        <v>42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:21" ht="17.100000000000001" hidden="1" customHeight="1" thickTop="1">
      <c r="A85" s="10"/>
      <c r="B85" s="89"/>
      <c r="C85" s="56"/>
      <c r="D85" s="57"/>
      <c r="E85" s="57"/>
      <c r="F85" s="58">
        <f>SUM(G85:M85)</f>
        <v>0</v>
      </c>
      <c r="G85" s="61"/>
      <c r="H85" s="90"/>
      <c r="I85" s="90"/>
      <c r="J85" s="90"/>
      <c r="K85" s="90"/>
      <c r="L85" s="90"/>
      <c r="M85" s="90"/>
      <c r="N85" s="61"/>
      <c r="O85" s="59"/>
      <c r="P85" s="61"/>
      <c r="Q85" s="59"/>
      <c r="R85" s="61"/>
      <c r="S85" s="91"/>
      <c r="T85" s="61"/>
      <c r="U85" s="59"/>
    </row>
    <row r="86" spans="1:21" ht="17.100000000000001" hidden="1" customHeight="1">
      <c r="A86" s="11"/>
      <c r="B86" s="12"/>
      <c r="C86" s="13"/>
      <c r="D86" s="14"/>
      <c r="E86" s="14"/>
      <c r="F86" s="16">
        <f>SUM(G86:M86)</f>
        <v>0</v>
      </c>
      <c r="G86" s="17"/>
      <c r="H86" s="18"/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/>
      <c r="T86" s="17"/>
      <c r="U86" s="20"/>
    </row>
    <row r="87" spans="1:21" ht="17.100000000000001" hidden="1" customHeight="1">
      <c r="A87" s="11"/>
      <c r="B87" s="12"/>
      <c r="C87" s="13"/>
      <c r="D87" s="14"/>
      <c r="E87" s="14"/>
      <c r="F87" s="16">
        <f>SUM(G87:M87)</f>
        <v>0</v>
      </c>
      <c r="G87" s="17"/>
      <c r="H87" s="18"/>
      <c r="I87" s="18"/>
      <c r="J87" s="18"/>
      <c r="K87" s="18"/>
      <c r="L87" s="18"/>
      <c r="M87" s="18"/>
      <c r="N87" s="17"/>
      <c r="O87" s="20"/>
      <c r="P87" s="17"/>
      <c r="Q87" s="20"/>
      <c r="R87" s="17"/>
      <c r="S87" s="67"/>
      <c r="T87" s="17"/>
      <c r="U87" s="20"/>
    </row>
    <row r="88" spans="1:21" ht="17.100000000000001" hidden="1" customHeight="1">
      <c r="A88" s="11"/>
      <c r="B88" s="12"/>
      <c r="C88" s="13"/>
      <c r="D88" s="14"/>
      <c r="E88" s="14"/>
      <c r="F88" s="16">
        <f>SUM(G88:M88)</f>
        <v>0</v>
      </c>
      <c r="G88" s="17"/>
      <c r="H88" s="18"/>
      <c r="I88" s="18"/>
      <c r="J88" s="18"/>
      <c r="K88" s="18"/>
      <c r="L88" s="18"/>
      <c r="M88" s="18"/>
      <c r="N88" s="17"/>
      <c r="O88" s="20"/>
      <c r="P88" s="17"/>
      <c r="Q88" s="20"/>
      <c r="R88" s="17"/>
      <c r="S88" s="67"/>
      <c r="T88" s="17"/>
      <c r="U88" s="20"/>
    </row>
    <row r="89" spans="1:21" ht="17.100000000000001" hidden="1" customHeight="1" thickBot="1">
      <c r="A89" s="46"/>
      <c r="B89" s="12"/>
      <c r="C89" s="13"/>
      <c r="D89" s="14"/>
      <c r="E89" s="14"/>
      <c r="F89" s="16">
        <f>SUM(G89:M89)</f>
        <v>0</v>
      </c>
      <c r="G89" s="17"/>
      <c r="H89" s="18"/>
      <c r="I89" s="18"/>
      <c r="J89" s="18"/>
      <c r="K89" s="18"/>
      <c r="L89" s="18"/>
      <c r="M89" s="18"/>
      <c r="N89" s="17"/>
      <c r="O89" s="20"/>
      <c r="P89" s="17"/>
      <c r="Q89" s="20"/>
      <c r="R89" s="17"/>
      <c r="S89" s="67"/>
      <c r="T89" s="17"/>
      <c r="U89" s="20"/>
    </row>
    <row r="90" spans="1:21" s="77" customFormat="1" ht="17.100000000000001" hidden="1" customHeight="1" thickTop="1" thickBot="1">
      <c r="A90" s="229" t="s">
        <v>19</v>
      </c>
      <c r="B90" s="275"/>
      <c r="C90" s="31"/>
      <c r="D90" s="33"/>
      <c r="E90" s="33"/>
      <c r="F90" s="32">
        <f>SUM(F85:F89)</f>
        <v>0</v>
      </c>
      <c r="G90" s="34">
        <f t="shared" ref="G90:U90" si="19">SUM(G85:G89)</f>
        <v>0</v>
      </c>
      <c r="H90" s="35">
        <f t="shared" si="19"/>
        <v>0</v>
      </c>
      <c r="I90" s="35">
        <f t="shared" si="19"/>
        <v>0</v>
      </c>
      <c r="J90" s="35">
        <f t="shared" si="19"/>
        <v>0</v>
      </c>
      <c r="K90" s="35">
        <f t="shared" si="19"/>
        <v>0</v>
      </c>
      <c r="L90" s="35">
        <f t="shared" si="19"/>
        <v>0</v>
      </c>
      <c r="M90" s="35">
        <f t="shared" si="19"/>
        <v>0</v>
      </c>
      <c r="N90" s="34">
        <f t="shared" si="19"/>
        <v>0</v>
      </c>
      <c r="O90" s="36">
        <f t="shared" si="19"/>
        <v>0</v>
      </c>
      <c r="P90" s="34">
        <f t="shared" si="19"/>
        <v>0</v>
      </c>
      <c r="Q90" s="36">
        <f t="shared" si="19"/>
        <v>0</v>
      </c>
      <c r="R90" s="34">
        <f t="shared" si="19"/>
        <v>0</v>
      </c>
      <c r="S90" s="36">
        <f t="shared" si="19"/>
        <v>0</v>
      </c>
      <c r="T90" s="34">
        <f t="shared" si="19"/>
        <v>0</v>
      </c>
      <c r="U90" s="36">
        <f t="shared" si="19"/>
        <v>0</v>
      </c>
    </row>
    <row r="91" spans="1:21" ht="17.100000000000001" customHeight="1" thickTop="1" thickBot="1">
      <c r="A91" s="219" t="s">
        <v>135</v>
      </c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:21" ht="15" customHeight="1" thickTop="1" thickBot="1">
      <c r="A92" s="127"/>
      <c r="B92" s="174" t="s">
        <v>245</v>
      </c>
      <c r="C92" s="173" t="s">
        <v>179</v>
      </c>
      <c r="D92" s="130"/>
      <c r="E92" s="131">
        <v>2</v>
      </c>
      <c r="F92" s="132"/>
      <c r="G92" s="133"/>
      <c r="H92" s="134"/>
      <c r="I92" s="134"/>
      <c r="J92" s="134"/>
      <c r="K92" s="134"/>
      <c r="L92" s="134"/>
      <c r="M92" s="135"/>
      <c r="N92" s="133"/>
      <c r="O92" s="135"/>
      <c r="P92" s="136"/>
      <c r="Q92" s="137"/>
      <c r="R92" s="133"/>
      <c r="S92" s="135"/>
      <c r="T92" s="136"/>
      <c r="U92" s="135"/>
    </row>
    <row r="93" spans="1:21" ht="17.100000000000001" customHeight="1" thickTop="1">
      <c r="B93" s="2" t="s">
        <v>49</v>
      </c>
      <c r="F93" s="77"/>
    </row>
    <row r="94" spans="1:21" ht="17.100000000000001" customHeight="1">
      <c r="A94" s="279" t="s">
        <v>183</v>
      </c>
      <c r="B94" s="280"/>
      <c r="C94" s="281"/>
      <c r="D94" s="187">
        <f>N100+P100+R100+T100</f>
        <v>10</v>
      </c>
      <c r="E94" s="187">
        <f>O100+Q100+S100+U100</f>
        <v>20</v>
      </c>
      <c r="F94" s="188">
        <f t="shared" ref="F94:U94" si="20">F21+F30+F36+F45+F50+F58</f>
        <v>944</v>
      </c>
      <c r="G94" s="188">
        <f t="shared" si="20"/>
        <v>374</v>
      </c>
      <c r="H94" s="188">
        <f t="shared" si="20"/>
        <v>405</v>
      </c>
      <c r="I94" s="188">
        <f t="shared" si="20"/>
        <v>15</v>
      </c>
      <c r="J94" s="188">
        <f t="shared" si="20"/>
        <v>0</v>
      </c>
      <c r="K94" s="188">
        <f t="shared" si="20"/>
        <v>60</v>
      </c>
      <c r="L94" s="188">
        <f t="shared" si="20"/>
        <v>90</v>
      </c>
      <c r="M94" s="188">
        <f t="shared" si="20"/>
        <v>0</v>
      </c>
      <c r="N94" s="188">
        <f t="shared" si="20"/>
        <v>94</v>
      </c>
      <c r="O94" s="188">
        <f t="shared" si="20"/>
        <v>120</v>
      </c>
      <c r="P94" s="188">
        <f t="shared" si="20"/>
        <v>130</v>
      </c>
      <c r="Q94" s="188">
        <f t="shared" si="20"/>
        <v>180</v>
      </c>
      <c r="R94" s="188">
        <f t="shared" si="20"/>
        <v>90</v>
      </c>
      <c r="S94" s="188">
        <f t="shared" si="20"/>
        <v>120</v>
      </c>
      <c r="T94" s="188">
        <f t="shared" si="20"/>
        <v>60</v>
      </c>
      <c r="U94" s="188">
        <f t="shared" si="20"/>
        <v>150</v>
      </c>
    </row>
    <row r="95" spans="1:21" ht="17.100000000000001" customHeight="1">
      <c r="A95" s="279" t="s">
        <v>184</v>
      </c>
      <c r="B95" s="280"/>
      <c r="C95" s="281"/>
      <c r="D95" s="187">
        <f t="shared" ref="D95:E95" si="21">N101+P101+R101+T101</f>
        <v>10</v>
      </c>
      <c r="E95" s="187">
        <f t="shared" si="21"/>
        <v>20</v>
      </c>
      <c r="F95" s="189">
        <f t="shared" ref="F95:U95" si="22">F21+F30+F36+F45+F50+F66</f>
        <v>944</v>
      </c>
      <c r="G95" s="189">
        <f t="shared" si="22"/>
        <v>314</v>
      </c>
      <c r="H95" s="189">
        <f t="shared" si="22"/>
        <v>465</v>
      </c>
      <c r="I95" s="189">
        <f t="shared" si="22"/>
        <v>15</v>
      </c>
      <c r="J95" s="189">
        <f t="shared" si="22"/>
        <v>0</v>
      </c>
      <c r="K95" s="189">
        <f t="shared" si="22"/>
        <v>60</v>
      </c>
      <c r="L95" s="189">
        <f t="shared" si="22"/>
        <v>90</v>
      </c>
      <c r="M95" s="189">
        <f t="shared" si="22"/>
        <v>0</v>
      </c>
      <c r="N95" s="189">
        <f t="shared" si="22"/>
        <v>94</v>
      </c>
      <c r="O95" s="189">
        <f t="shared" si="22"/>
        <v>120</v>
      </c>
      <c r="P95" s="189">
        <f t="shared" si="22"/>
        <v>130</v>
      </c>
      <c r="Q95" s="189">
        <f t="shared" si="22"/>
        <v>180</v>
      </c>
      <c r="R95" s="189">
        <f t="shared" si="22"/>
        <v>45</v>
      </c>
      <c r="S95" s="189">
        <f t="shared" si="22"/>
        <v>165</v>
      </c>
      <c r="T95" s="189">
        <f t="shared" si="22"/>
        <v>45</v>
      </c>
      <c r="U95" s="189">
        <f t="shared" si="22"/>
        <v>165</v>
      </c>
    </row>
    <row r="96" spans="1:21" ht="17.100000000000001" customHeight="1">
      <c r="A96" s="279" t="s">
        <v>185</v>
      </c>
      <c r="B96" s="280"/>
      <c r="C96" s="281"/>
      <c r="D96" s="187">
        <f t="shared" ref="D96:E96" si="23">N102+P102+R102+T102</f>
        <v>10</v>
      </c>
      <c r="E96" s="187">
        <f t="shared" si="23"/>
        <v>20</v>
      </c>
      <c r="F96" s="189">
        <f t="shared" ref="F96:U96" si="24">F21+F30+F36+F45+F50+F74</f>
        <v>944</v>
      </c>
      <c r="G96" s="189">
        <f t="shared" si="24"/>
        <v>404</v>
      </c>
      <c r="H96" s="189">
        <f t="shared" si="24"/>
        <v>375</v>
      </c>
      <c r="I96" s="189">
        <f t="shared" si="24"/>
        <v>15</v>
      </c>
      <c r="J96" s="189">
        <f t="shared" si="24"/>
        <v>0</v>
      </c>
      <c r="K96" s="189">
        <f t="shared" si="24"/>
        <v>60</v>
      </c>
      <c r="L96" s="189">
        <f t="shared" si="24"/>
        <v>90</v>
      </c>
      <c r="M96" s="189">
        <f t="shared" si="24"/>
        <v>0</v>
      </c>
      <c r="N96" s="189">
        <f t="shared" si="24"/>
        <v>94</v>
      </c>
      <c r="O96" s="189">
        <f t="shared" si="24"/>
        <v>120</v>
      </c>
      <c r="P96" s="189">
        <f t="shared" si="24"/>
        <v>130</v>
      </c>
      <c r="Q96" s="189">
        <f t="shared" si="24"/>
        <v>180</v>
      </c>
      <c r="R96" s="189">
        <f t="shared" si="24"/>
        <v>75</v>
      </c>
      <c r="S96" s="189">
        <f t="shared" si="24"/>
        <v>135</v>
      </c>
      <c r="T96" s="189">
        <f t="shared" si="24"/>
        <v>105</v>
      </c>
      <c r="U96" s="189">
        <f t="shared" si="24"/>
        <v>105</v>
      </c>
    </row>
    <row r="97" spans="1:21" ht="17.100000000000001" customHeight="1">
      <c r="A97" s="279" t="s">
        <v>186</v>
      </c>
      <c r="B97" s="280"/>
      <c r="C97" s="281"/>
      <c r="D97" s="187">
        <f t="shared" ref="D97:E97" si="25">N103+P103+R103+T103</f>
        <v>10</v>
      </c>
      <c r="E97" s="187">
        <f t="shared" si="25"/>
        <v>21</v>
      </c>
      <c r="F97" s="189">
        <f t="shared" ref="F97:U97" si="26">F21+F30+F36+F45+F50+F83</f>
        <v>944</v>
      </c>
      <c r="G97" s="189">
        <f t="shared" si="26"/>
        <v>464</v>
      </c>
      <c r="H97" s="189">
        <f t="shared" si="26"/>
        <v>315</v>
      </c>
      <c r="I97" s="189">
        <f t="shared" si="26"/>
        <v>15</v>
      </c>
      <c r="J97" s="189">
        <f t="shared" si="26"/>
        <v>0</v>
      </c>
      <c r="K97" s="189">
        <f t="shared" si="26"/>
        <v>60</v>
      </c>
      <c r="L97" s="189">
        <f t="shared" si="26"/>
        <v>90</v>
      </c>
      <c r="M97" s="189">
        <f t="shared" si="26"/>
        <v>0</v>
      </c>
      <c r="N97" s="189">
        <f t="shared" si="26"/>
        <v>94</v>
      </c>
      <c r="O97" s="189">
        <f t="shared" si="26"/>
        <v>120</v>
      </c>
      <c r="P97" s="189">
        <f t="shared" si="26"/>
        <v>130</v>
      </c>
      <c r="Q97" s="189">
        <f t="shared" si="26"/>
        <v>180</v>
      </c>
      <c r="R97" s="189">
        <f t="shared" si="26"/>
        <v>135</v>
      </c>
      <c r="S97" s="189">
        <f t="shared" si="26"/>
        <v>105</v>
      </c>
      <c r="T97" s="189">
        <f t="shared" si="26"/>
        <v>105</v>
      </c>
      <c r="U97" s="189">
        <f t="shared" si="26"/>
        <v>75</v>
      </c>
    </row>
    <row r="98" spans="1:21" ht="17.100000000000001" customHeight="1">
      <c r="A98" s="272"/>
      <c r="B98" s="272"/>
      <c r="C98" s="272"/>
      <c r="D98" s="192"/>
      <c r="E98" s="192"/>
      <c r="F98" s="193"/>
      <c r="G98" s="193"/>
      <c r="H98" s="193"/>
      <c r="I98" s="193"/>
      <c r="J98" s="193"/>
      <c r="K98" s="193"/>
      <c r="L98" s="193"/>
      <c r="M98" s="193"/>
      <c r="N98" s="273" t="s">
        <v>52</v>
      </c>
      <c r="O98" s="273"/>
      <c r="P98" s="273"/>
      <c r="Q98" s="273"/>
      <c r="R98" s="273"/>
    </row>
    <row r="99" spans="1:21" ht="17.100000000000001" customHeight="1" thickBot="1">
      <c r="C99" s="147"/>
      <c r="D99" s="177" t="s">
        <v>50</v>
      </c>
      <c r="E99" s="146"/>
      <c r="F99" s="148">
        <f>SUM(N97:U97)</f>
        <v>944</v>
      </c>
      <c r="G99" s="1"/>
      <c r="H99" s="1"/>
      <c r="I99" s="1"/>
      <c r="J99" s="1"/>
      <c r="M99" s="1"/>
      <c r="N99" s="191" t="s">
        <v>7</v>
      </c>
      <c r="O99" s="191"/>
      <c r="P99" s="191" t="s">
        <v>8</v>
      </c>
      <c r="Q99" s="191"/>
      <c r="R99" s="191" t="s">
        <v>9</v>
      </c>
      <c r="S99" s="191"/>
      <c r="T99" s="191" t="s">
        <v>10</v>
      </c>
      <c r="U99" s="191"/>
    </row>
    <row r="100" spans="1:21" ht="17.100000000000001" customHeight="1" thickBot="1">
      <c r="D100" s="177" t="s">
        <v>51</v>
      </c>
      <c r="F100" s="148">
        <f>SUM(G97:M97)</f>
        <v>944</v>
      </c>
      <c r="G100" s="178"/>
      <c r="H100" s="178"/>
      <c r="I100" s="178"/>
      <c r="J100" s="178"/>
      <c r="K100" s="175"/>
      <c r="L100" s="175"/>
      <c r="M100" s="175" t="s">
        <v>137</v>
      </c>
      <c r="N100" s="194">
        <f>COUNTIFS(D15:D20,1)+COUNTIFS(D23:D29,1)+COUNTIFS(D32:D35,1)+COUNTIFS(D38:D44,1)+COUNTIFS(D47:D49,1)+COUNTIFS(D53:D57,1)+COUNTIFS(D92,1)</f>
        <v>4</v>
      </c>
      <c r="O100" s="195">
        <f>COUNTIFS(E15:E20,1)+COUNTIFS(E23:E29,1)+COUNTIFS(E32:E35,1)+COUNTIFS(E38:E44,1)+COUNTIFS(E47:E49,1)+COUNTIFS(E53:E57,1)+COUNTIFS(E92,1)</f>
        <v>2</v>
      </c>
      <c r="P100" s="194">
        <f>COUNTIFS(D15:D20,2)+COUNTIFS(D23:D29,2)+COUNTIFS(D32:D35,2)+COUNTIFS(D38:D44,2)+COUNTIFS(D47:D49,2)+COUNTIFS(D53:D57,2)+COUNTIFS(D92,2)</f>
        <v>4</v>
      </c>
      <c r="Q100" s="195">
        <f>COUNTIFS(E15:E20,2)+COUNTIFS(E23:E29,2)+COUNTIFS(E32:E35,2)+COUNTIFS(E38:E44,2)+COUNTIFS(E47:E49,2)+COUNTIFS(E53:E57,2)+COUNTIFS(E92,2)</f>
        <v>6</v>
      </c>
      <c r="R100" s="194">
        <f>COUNTIFS(D15:D20,3)+COUNTIFS(D23:D29,3)+COUNTIFS(D32:D35,3)+COUNTIFS(D38:D44,3)+COUNTIFS(D47:D49,3)+COUNTIFS(D53:D57,3)+COUNTIFS(D92,3)</f>
        <v>2</v>
      </c>
      <c r="S100" s="195">
        <f>COUNTIFS(E15:E20,3)+COUNTIFS(E23:E29,3)+COUNTIFS(E32:E35,3)+COUNTIFS(E38:E44,3)+COUNTIFS(E47:E49,3)+COUNTIFS(E53:E57,3)+COUNTIFS(E92,3)</f>
        <v>4</v>
      </c>
      <c r="T100" s="194">
        <f>COUNTIFS(D15:D20,4)+COUNTIFS(D23:D29,4)+COUNTIFS(D32:D35,4)+COUNTIFS(D38:D44,4)+COUNTIFS(D47:D49,4)+COUNTIFS(D53:D57,4)+COUNTIFS(D92,4)</f>
        <v>0</v>
      </c>
      <c r="U100" s="195">
        <f>COUNTIFS(E15:E20,4)+COUNTIFS(E23:E29,4)+COUNTIFS(E32:E35,4)+COUNTIFS(E38:E44,4)+COUNTIFS(E47:E49,4)+COUNTIFS(E53:E57,4)+COUNTIFS(E92,4)</f>
        <v>8</v>
      </c>
    </row>
    <row r="101" spans="1:21" ht="17.100000000000001" customHeight="1" thickTop="1" thickBot="1">
      <c r="F101" s="77"/>
      <c r="L101" s="175"/>
      <c r="M101" s="175" t="s">
        <v>138</v>
      </c>
      <c r="N101" s="196">
        <f>COUNTIFS(D15:D20,1)+COUNTIFS(D23:D29,1)+COUNTIFS(D32:D35,1)+COUNTIFS(D38:D44,1)+COUNTIFS(D47:D49,1)+COUNTIFS(D61:D65,1)+COUNTIFS(D92,1)</f>
        <v>4</v>
      </c>
      <c r="O101" s="197">
        <f>COUNTIFS(E15:E20,1)+COUNTIFS(E23:E29,1)+COUNTIFS(E32:E35,1)+COUNTIFS(E38:E44,1)+COUNTIFS(E47:E49,1)+COUNTIFS(E61:E65,1)+COUNTIFS(E92,1)</f>
        <v>2</v>
      </c>
      <c r="P101" s="196">
        <f>COUNTIFS(D15:D20,2)+COUNTIFS(D23:D29,2)+COUNTIFS(D32:D35,2)+COUNTIFS(D38:D44,2)+COUNTIFS(D47:D49,2)+COUNTIFS(D61:D65,2)+COUNTIFS(D92,2)</f>
        <v>4</v>
      </c>
      <c r="Q101" s="197">
        <f>COUNTIFS(E15:E20,2)+COUNTIFS(E23:E29,2)+COUNTIFS(E32:E35,2)+COUNTIFS(E38:E44,2)+COUNTIFS(E47:E49,2)+COUNTIFS(E61:E65,2)+COUNTIFS(E92,2)</f>
        <v>6</v>
      </c>
      <c r="R101" s="196">
        <f>COUNTIFS(D15:D20,3)+COUNTIFS(D23:D29,3)+COUNTIFS(D32:D35,3)+COUNTIFS(D38:D44,3)+COUNTIFS(D47:D49,3)+COUNTIFS(D61:D65,3)+COUNTIFS(D92,3)</f>
        <v>2</v>
      </c>
      <c r="S101" s="197">
        <f>COUNTIFS(E15:E20,3)+COUNTIFS(E23:E29,3)+COUNTIFS(E32:E35,3)+COUNTIFS(E38:E44,3)+COUNTIFS(E47:E49,3)+COUNTIFS(E61:E65,3)+COUNTIFS(E92,3)</f>
        <v>4</v>
      </c>
      <c r="T101" s="196">
        <f>COUNTIFS(D15:D20,4)+COUNTIFS(D23:D29,4)+COUNTIFS(D32:D35,4)+COUNTIFS(D38:D44,4)+COUNTIFS(D47:D49,4)+COUNTIFS(D61:D65,4)+COUNTIFS(D92,4)</f>
        <v>0</v>
      </c>
      <c r="U101" s="197">
        <f>COUNTIFS(E15:E20,4)+COUNTIFS(E23:E29,4)+COUNTIFS(E32:E35,4)+COUNTIFS(E38:E44,4)+COUNTIFS(E47:E49,4)+COUNTIFS(E61:E65,4)+COUNTIFS(E92,4)</f>
        <v>8</v>
      </c>
    </row>
    <row r="102" spans="1:21" ht="17.100000000000001" customHeight="1" thickTop="1" thickBot="1">
      <c r="A102" s="2" t="s">
        <v>188</v>
      </c>
      <c r="F102" s="77"/>
      <c r="I102" s="175"/>
      <c r="J102" s="175"/>
      <c r="K102" s="175"/>
      <c r="L102" s="175"/>
      <c r="M102" s="175" t="s">
        <v>139</v>
      </c>
      <c r="N102" s="196">
        <f>COUNTIFS(D15:D20,1)+COUNTIFS(D23:D29,1)+COUNTIFS(D32:D35,1)+COUNTIFS(D38:D44,1)+COUNTIFS(D47:D49,1)+COUNTIFS(D69:D73,1)+COUNTIFS(D92,1)</f>
        <v>4</v>
      </c>
      <c r="O102" s="197">
        <f>COUNTIFS(E15:E20,1)+COUNTIFS(E23:E29,1)+COUNTIFS(E32:E35,1)+COUNTIFS(E38:E44,1)+COUNTIFS(E47:E49,1)+COUNTIFS(E69:E73,1)+COUNTIFS(E92,1)</f>
        <v>2</v>
      </c>
      <c r="P102" s="196">
        <f>COUNTIFS(D15:D20,2)+COUNTIFS(D23:D29,2)+COUNTIFS(D32:D35,2)+COUNTIFS(D38:D44,2)+COUNTIFS(D47:D49,2)+COUNTIFS(D69:D73,2)+COUNTIFS(D92,2)</f>
        <v>4</v>
      </c>
      <c r="Q102" s="197">
        <f>COUNTIFS(E15:E20,2)+COUNTIFS(E23:E29,2)+COUNTIFS(E32:E35,2)+COUNTIFS(E38:E44,2)+COUNTIFS(E47:E49,2)+COUNTIFS(E69:E73,2)+COUNTIFS(E92,2)</f>
        <v>6</v>
      </c>
      <c r="R102" s="196">
        <f>COUNTIFS(D15:D20,3)+COUNTIFS(D23:D29,3)+COUNTIFS(D32:D35,3)+COUNTIFS(D38:D44,3)+COUNTIFS(D47:D49,3)+COUNTIFS(D69:D73,3)+COUNTIFS(D92,3)</f>
        <v>2</v>
      </c>
      <c r="S102" s="197">
        <f>COUNTIFS(E15:E20,3)+COUNTIFS(E23:E29,3)+COUNTIFS(E32:E35,3)+COUNTIFS(E38:E44,3)+COUNTIFS(E47:E49,3)+COUNTIFS(E69:E73,3)+COUNTIFS(E92,3)</f>
        <v>4</v>
      </c>
      <c r="T102" s="196">
        <f>COUNTIFS(D15:D20,4)+COUNTIFS(D23:D29,4)+COUNTIFS(D32:D35,4)+COUNTIFS(D38:D44,4)+COUNTIFS(D47:D49,4)+COUNTIFS(D69:D73,4)+COUNTIFS(D92,4)</f>
        <v>0</v>
      </c>
      <c r="U102" s="197">
        <f>COUNTIFS(E15:E20,4)+COUNTIFS(E23:E29,4)+COUNTIFS(E32:E35,4)+COUNTIFS(E38:E44,4)+COUNTIFS(E47:E49,4)+COUNTIFS(E69:E73,4)+COUNTIFS(E92,4)</f>
        <v>8</v>
      </c>
    </row>
    <row r="103" spans="1:21" ht="17.100000000000001" customHeight="1" thickTop="1" thickBot="1">
      <c r="F103" s="77"/>
      <c r="I103" s="146"/>
      <c r="J103" s="146"/>
      <c r="K103" s="175"/>
      <c r="L103" s="146"/>
      <c r="M103" s="176" t="s">
        <v>140</v>
      </c>
      <c r="N103" s="198">
        <f>COUNTIFS(D15:D20,1)+COUNTIFS(D23:D29,1)+COUNTIFS(D32:D35,1)+COUNTIFS(D38:D44,1)+COUNTIFS(D47:D49,1)+COUNTIFS(D77:D82,1)+COUNTIFS(D92,1)</f>
        <v>4</v>
      </c>
      <c r="O103" s="199">
        <f>COUNTIFS(E15:E20,1)+COUNTIFS(E23:E29,1)+COUNTIFS(E32:E35,1)+COUNTIFS(E38:E44,1)+COUNTIFS(E47:E49,1)+COUNTIFS(E77:E82,1)+COUNTIFS(E92,1)</f>
        <v>2</v>
      </c>
      <c r="P103" s="198">
        <f>COUNTIFS(D15:D20,2)+COUNTIFS(D23:D29,2)+COUNTIFS(D32:D35,2)+COUNTIFS(D38:D44,2)+COUNTIFS(D47:D49,2)+COUNTIFS(D77:D82,2)+COUNTIFS(D92,2)</f>
        <v>4</v>
      </c>
      <c r="Q103" s="199">
        <f>COUNTIFS(E15:E20,2)+COUNTIFS(E23:E29,2)+COUNTIFS(E32:E35,2)+COUNTIFS(E38:E44,2)+COUNTIFS(E47:E49,2)+COUNTIFS(E77:E82,2)+COUNTIFS(E92,2)</f>
        <v>6</v>
      </c>
      <c r="R103" s="198">
        <f>COUNTIFS(D15:D20,3)+COUNTIFS(D23:D29,3)+COUNTIFS(D32:D35,3)+COUNTIFS(D38:D44,3)+COUNTIFS(D47:D49,3)+COUNTIFS(D77:D82,3)+COUNTIFS(D92,3)</f>
        <v>2</v>
      </c>
      <c r="S103" s="199">
        <f>COUNTIFS(E15:E20,3)+COUNTIFS(E23:E29,3)+COUNTIFS(E32:E35,3)+COUNTIFS(E38:E44,3)+COUNTIFS(E47:E49,3)+COUNTIFS(E77:E82,3)+COUNTIFS(E92,3)</f>
        <v>5</v>
      </c>
      <c r="T103" s="198">
        <f>COUNTIFS(D15:D20,4)+COUNTIFS(D23:D29,4)+COUNTIFS(D8:D19,4)+COUNTIFS(D38:D44,4)+COUNTIFS(D47:D49,4)+COUNTIFS(D77:D82,4)+COUNTIFS(D92,4)</f>
        <v>0</v>
      </c>
      <c r="U103" s="199">
        <f>COUNTIFS(E15:E20,4)+COUNTIFS(E23:E29,4)+COUNTIFS(E8:E19,4)+COUNTIFS(E38:E44,4)+COUNTIFS(E47:E49,4)+COUNTIFS(E77:E82,4)+COUNTIFS(E92,4)</f>
        <v>8</v>
      </c>
    </row>
    <row r="104" spans="1:21" ht="17.100000000000001" customHeight="1">
      <c r="F104" s="77"/>
    </row>
    <row r="105" spans="1:21" ht="17.100000000000001" customHeight="1">
      <c r="F105" s="77"/>
    </row>
    <row r="106" spans="1:21" ht="17.100000000000001" customHeight="1">
      <c r="F106" s="77"/>
    </row>
    <row r="107" spans="1:21" ht="17.100000000000001" customHeight="1">
      <c r="F107" s="77"/>
    </row>
    <row r="108" spans="1:21" ht="17.100000000000001" customHeight="1">
      <c r="F108" s="77"/>
    </row>
    <row r="109" spans="1:21" ht="17.100000000000001" customHeight="1">
      <c r="F109" s="77"/>
    </row>
    <row r="110" spans="1:21" ht="17.100000000000001" customHeight="1">
      <c r="F110" s="77"/>
    </row>
    <row r="111" spans="1:21" ht="17.100000000000001" customHeight="1">
      <c r="F111" s="77"/>
    </row>
    <row r="112" spans="1:21" ht="17.100000000000001" customHeight="1">
      <c r="F112" s="77"/>
    </row>
    <row r="113" spans="6:6" ht="17.100000000000001" customHeight="1">
      <c r="F113" s="77"/>
    </row>
    <row r="114" spans="6:6" ht="17.100000000000001" customHeight="1">
      <c r="F114" s="77"/>
    </row>
    <row r="115" spans="6:6" ht="17.100000000000001" customHeight="1">
      <c r="F115" s="77"/>
    </row>
    <row r="116" spans="6:6" ht="17.100000000000001" customHeight="1">
      <c r="F116" s="77"/>
    </row>
    <row r="117" spans="6:6" ht="17.100000000000001" customHeight="1">
      <c r="F117" s="77"/>
    </row>
    <row r="118" spans="6:6" ht="17.100000000000001" customHeight="1">
      <c r="F118" s="77"/>
    </row>
    <row r="119" spans="6:6" ht="17.100000000000001" customHeight="1">
      <c r="F119" s="77"/>
    </row>
    <row r="120" spans="6:6" ht="17.100000000000001" customHeight="1">
      <c r="F120" s="77"/>
    </row>
    <row r="121" spans="6:6" ht="17.100000000000001" customHeight="1">
      <c r="F121" s="77"/>
    </row>
    <row r="122" spans="6:6" ht="17.100000000000001" customHeight="1">
      <c r="F122" s="77"/>
    </row>
    <row r="123" spans="6:6" ht="17.100000000000001" customHeight="1">
      <c r="F123" s="77"/>
    </row>
    <row r="124" spans="6:6" ht="17.100000000000001" customHeight="1">
      <c r="F124" s="77"/>
    </row>
    <row r="125" spans="6:6" ht="17.100000000000001" customHeight="1">
      <c r="F125" s="77"/>
    </row>
    <row r="126" spans="6:6" ht="17.100000000000001" customHeight="1">
      <c r="F126" s="77"/>
    </row>
    <row r="127" spans="6:6" ht="17.100000000000001" customHeight="1">
      <c r="F127" s="77"/>
    </row>
    <row r="128" spans="6:6" ht="17.100000000000001" customHeight="1">
      <c r="F128" s="77"/>
    </row>
    <row r="129" spans="6:6" ht="17.100000000000001" customHeight="1">
      <c r="F129" s="77"/>
    </row>
    <row r="130" spans="6:6" ht="17.100000000000001" customHeight="1">
      <c r="F130" s="77"/>
    </row>
    <row r="131" spans="6:6" ht="17.100000000000001" customHeight="1">
      <c r="F131" s="77"/>
    </row>
    <row r="132" spans="6:6" ht="17.100000000000001" customHeight="1">
      <c r="F132" s="77"/>
    </row>
    <row r="133" spans="6:6">
      <c r="F133" s="77"/>
    </row>
    <row r="134" spans="6:6">
      <c r="F134" s="77"/>
    </row>
    <row r="135" spans="6:6">
      <c r="F135" s="77"/>
    </row>
    <row r="136" spans="6:6">
      <c r="F136" s="77"/>
    </row>
    <row r="137" spans="6:6">
      <c r="F137" s="77"/>
    </row>
    <row r="138" spans="6:6">
      <c r="F138" s="77"/>
    </row>
    <row r="139" spans="6:6">
      <c r="F139" s="77"/>
    </row>
    <row r="140" spans="6:6">
      <c r="F140" s="77"/>
    </row>
    <row r="141" spans="6:6">
      <c r="F141" s="77"/>
    </row>
    <row r="142" spans="6:6">
      <c r="F142" s="77"/>
    </row>
    <row r="143" spans="6:6">
      <c r="F143" s="77"/>
    </row>
    <row r="144" spans="6:6">
      <c r="F144" s="77"/>
    </row>
    <row r="145" spans="6:6">
      <c r="F145" s="77"/>
    </row>
    <row r="146" spans="6:6">
      <c r="F146" s="77"/>
    </row>
    <row r="147" spans="6:6">
      <c r="F147" s="77"/>
    </row>
    <row r="148" spans="6:6">
      <c r="F148" s="77"/>
    </row>
    <row r="149" spans="6:6">
      <c r="F149" s="77"/>
    </row>
    <row r="150" spans="6:6">
      <c r="F150" s="77"/>
    </row>
    <row r="151" spans="6:6">
      <c r="F151" s="77"/>
    </row>
    <row r="152" spans="6:6">
      <c r="F152" s="77"/>
    </row>
    <row r="153" spans="6:6">
      <c r="F153" s="77"/>
    </row>
    <row r="154" spans="6:6">
      <c r="F154" s="77"/>
    </row>
    <row r="155" spans="6:6">
      <c r="F155" s="77"/>
    </row>
    <row r="156" spans="6:6">
      <c r="F156" s="77"/>
    </row>
    <row r="157" spans="6:6">
      <c r="F157" s="77"/>
    </row>
    <row r="158" spans="6:6">
      <c r="F158" s="77"/>
    </row>
    <row r="159" spans="6:6">
      <c r="F159" s="77"/>
    </row>
    <row r="160" spans="6:6">
      <c r="F160" s="77"/>
    </row>
    <row r="161" spans="6:6">
      <c r="F161" s="77"/>
    </row>
    <row r="162" spans="6:6">
      <c r="F162" s="77"/>
    </row>
    <row r="163" spans="6:6">
      <c r="F163" s="77"/>
    </row>
    <row r="164" spans="6:6">
      <c r="F164" s="77"/>
    </row>
    <row r="165" spans="6:6">
      <c r="F165" s="77"/>
    </row>
    <row r="166" spans="6:6">
      <c r="F166" s="77"/>
    </row>
    <row r="167" spans="6:6">
      <c r="F167" s="77"/>
    </row>
    <row r="168" spans="6:6">
      <c r="F168" s="77"/>
    </row>
    <row r="169" spans="6:6">
      <c r="F169" s="77"/>
    </row>
    <row r="170" spans="6:6">
      <c r="F170" s="77"/>
    </row>
    <row r="171" spans="6:6">
      <c r="F171" s="77"/>
    </row>
    <row r="172" spans="6:6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  <row r="228" spans="6:6">
      <c r="F228" s="77"/>
    </row>
    <row r="229" spans="6:6">
      <c r="F229" s="77"/>
    </row>
    <row r="230" spans="6:6">
      <c r="F230" s="77"/>
    </row>
  </sheetData>
  <mergeCells count="42">
    <mergeCell ref="A96:C96"/>
    <mergeCell ref="A97:C97"/>
    <mergeCell ref="A14:U14"/>
    <mergeCell ref="A22:U22"/>
    <mergeCell ref="A60:U60"/>
    <mergeCell ref="A83:E83"/>
    <mergeCell ref="A94:C94"/>
    <mergeCell ref="A50:E50"/>
    <mergeCell ref="A66:E66"/>
    <mergeCell ref="C58:E58"/>
    <mergeCell ref="A59:U59"/>
    <mergeCell ref="A21:E21"/>
    <mergeCell ref="A30:E30"/>
    <mergeCell ref="A36:E36"/>
    <mergeCell ref="A45:E45"/>
    <mergeCell ref="A52:U52"/>
    <mergeCell ref="A95:C95"/>
    <mergeCell ref="A9:U9"/>
    <mergeCell ref="F10:M11"/>
    <mergeCell ref="N10:Q10"/>
    <mergeCell ref="A58:B58"/>
    <mergeCell ref="A4:U4"/>
    <mergeCell ref="A8:U8"/>
    <mergeCell ref="A5:U5"/>
    <mergeCell ref="A6:U6"/>
    <mergeCell ref="A7:U7"/>
    <mergeCell ref="A98:C98"/>
    <mergeCell ref="N98:R98"/>
    <mergeCell ref="O1:U1"/>
    <mergeCell ref="A75:U75"/>
    <mergeCell ref="A76:U76"/>
    <mergeCell ref="A84:U84"/>
    <mergeCell ref="A90:B90"/>
    <mergeCell ref="A91:U91"/>
    <mergeCell ref="A51:U51"/>
    <mergeCell ref="A67:U67"/>
    <mergeCell ref="A68:U68"/>
    <mergeCell ref="A37:U37"/>
    <mergeCell ref="A31:U31"/>
    <mergeCell ref="A46:U46"/>
    <mergeCell ref="A2:U2"/>
    <mergeCell ref="A3:U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rowBreaks count="1" manualBreakCount="1">
    <brk id="30" max="16383" man="1"/>
  </rowBreaks>
  <ignoredErrors>
    <ignoredError sqref="F23:F29 F32:F36 F19" formulaRange="1"/>
    <ignoredError sqref="A4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B227"/>
  <sheetViews>
    <sheetView zoomScaleNormal="100" zoomScaleSheetLayoutView="100" workbookViewId="0">
      <selection activeCell="A8" sqref="A8:U8"/>
    </sheetView>
  </sheetViews>
  <sheetFormatPr defaultRowHeight="15"/>
  <cols>
    <col min="1" max="1" width="6.7109375" style="1" customWidth="1"/>
    <col min="2" max="2" width="48.42578125" style="2" customWidth="1"/>
    <col min="3" max="3" width="14.28515625" style="3" customWidth="1"/>
    <col min="4" max="5" width="3.7109375" style="2" customWidth="1"/>
    <col min="6" max="6" width="6.5703125" style="2" customWidth="1"/>
    <col min="7" max="21" width="4.7109375" style="2" customWidth="1"/>
    <col min="22" max="22" width="7.85546875" style="2" customWidth="1"/>
    <col min="23" max="23" width="7.5703125" style="2" customWidth="1"/>
    <col min="24" max="16384" width="9.140625" style="2"/>
  </cols>
  <sheetData>
    <row r="1" spans="1:25" ht="99.75" customHeight="1">
      <c r="O1" s="290"/>
      <c r="P1" s="290"/>
      <c r="Q1" s="290"/>
      <c r="R1" s="290"/>
      <c r="S1" s="290"/>
      <c r="T1" s="290"/>
      <c r="U1" s="202"/>
      <c r="V1" s="202"/>
    </row>
    <row r="2" spans="1:25" ht="15" customHeight="1">
      <c r="A2" s="276" t="s">
        <v>211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5" ht="15" customHeight="1">
      <c r="A3" s="277" t="s">
        <v>62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25" ht="15" customHeight="1">
      <c r="A4" s="277" t="s">
        <v>63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</row>
    <row r="5" spans="1:25" ht="15" customHeight="1">
      <c r="A5" s="277" t="s">
        <v>64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</row>
    <row r="6" spans="1:25" ht="15" customHeight="1">
      <c r="A6" s="278" t="s">
        <v>65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</row>
    <row r="7" spans="1:25" ht="15" customHeight="1">
      <c r="A7" s="277" t="s">
        <v>228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</row>
    <row r="8" spans="1:25" ht="15" customHeight="1">
      <c r="A8" s="277" t="s">
        <v>247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</row>
    <row r="9" spans="1:25" ht="15" customHeight="1" thickBot="1">
      <c r="A9" s="278" t="s">
        <v>204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74"/>
      <c r="W9" s="74"/>
      <c r="X9" s="74"/>
      <c r="Y9" s="74"/>
    </row>
    <row r="10" spans="1:25" ht="12.95" customHeight="1" thickTop="1" thickBot="1">
      <c r="E10" s="4"/>
      <c r="F10" s="246" t="s">
        <v>2</v>
      </c>
      <c r="G10" s="247"/>
      <c r="H10" s="247"/>
      <c r="I10" s="247"/>
      <c r="J10" s="247"/>
      <c r="K10" s="247"/>
      <c r="L10" s="247"/>
      <c r="M10" s="248"/>
      <c r="N10" s="241" t="s">
        <v>3</v>
      </c>
      <c r="O10" s="242"/>
      <c r="P10" s="242"/>
      <c r="Q10" s="242"/>
      <c r="R10" s="5" t="s">
        <v>4</v>
      </c>
      <c r="S10" s="5"/>
      <c r="T10" s="5"/>
      <c r="U10" s="5"/>
    </row>
    <row r="11" spans="1:25" ht="16.5" customHeight="1" thickTop="1" thickBot="1">
      <c r="E11" s="4"/>
      <c r="F11" s="249"/>
      <c r="G11" s="250"/>
      <c r="H11" s="250"/>
      <c r="I11" s="250"/>
      <c r="J11" s="250"/>
      <c r="K11" s="250"/>
      <c r="L11" s="250"/>
      <c r="M11" s="251"/>
      <c r="N11" s="5" t="s">
        <v>7</v>
      </c>
      <c r="O11" s="5"/>
      <c r="P11" s="5" t="s">
        <v>8</v>
      </c>
      <c r="Q11" s="5"/>
      <c r="R11" s="5" t="s">
        <v>9</v>
      </c>
      <c r="S11" s="5"/>
      <c r="T11" s="5" t="s">
        <v>10</v>
      </c>
      <c r="U11" s="5"/>
    </row>
    <row r="12" spans="1:25" s="76" customFormat="1" ht="140.25" customHeight="1" thickTop="1" thickBot="1">
      <c r="A12" s="7" t="s">
        <v>13</v>
      </c>
      <c r="B12" s="8" t="s">
        <v>14</v>
      </c>
      <c r="C12" s="9" t="s">
        <v>15</v>
      </c>
      <c r="D12" s="97" t="s">
        <v>17</v>
      </c>
      <c r="E12" s="97" t="s">
        <v>18</v>
      </c>
      <c r="F12" s="97" t="s">
        <v>19</v>
      </c>
      <c r="G12" s="95" t="s">
        <v>20</v>
      </c>
      <c r="H12" s="96" t="s">
        <v>21</v>
      </c>
      <c r="I12" s="96" t="s">
        <v>22</v>
      </c>
      <c r="J12" s="96" t="s">
        <v>23</v>
      </c>
      <c r="K12" s="96" t="s">
        <v>24</v>
      </c>
      <c r="L12" s="203" t="s">
        <v>210</v>
      </c>
      <c r="M12" s="98" t="s">
        <v>26</v>
      </c>
      <c r="N12" s="95" t="s">
        <v>27</v>
      </c>
      <c r="O12" s="99" t="s">
        <v>28</v>
      </c>
      <c r="P12" s="95" t="s">
        <v>27</v>
      </c>
      <c r="Q12" s="99" t="s">
        <v>28</v>
      </c>
      <c r="R12" s="95" t="s">
        <v>27</v>
      </c>
      <c r="S12" s="99" t="s">
        <v>28</v>
      </c>
      <c r="T12" s="95" t="s">
        <v>27</v>
      </c>
      <c r="U12" s="99" t="s">
        <v>28</v>
      </c>
    </row>
    <row r="13" spans="1:25" s="72" customFormat="1" ht="16.5" thickTop="1" thickBot="1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</row>
    <row r="14" spans="1:25" s="77" customFormat="1" ht="17.100000000000001" customHeight="1" thickTop="1" thickBot="1">
      <c r="A14" s="219" t="s">
        <v>66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5" ht="38.1" customHeight="1" thickTop="1">
      <c r="A15" s="10">
        <v>1</v>
      </c>
      <c r="B15" s="170" t="s">
        <v>142</v>
      </c>
      <c r="C15" s="200" t="s">
        <v>205</v>
      </c>
      <c r="D15" s="10">
        <v>1</v>
      </c>
      <c r="E15" s="105"/>
      <c r="F15" s="181">
        <f>SUM(G15:M15)</f>
        <v>30</v>
      </c>
      <c r="G15" s="61"/>
      <c r="H15" s="90"/>
      <c r="I15" s="106"/>
      <c r="J15" s="90"/>
      <c r="K15" s="90">
        <v>30</v>
      </c>
      <c r="L15" s="90"/>
      <c r="M15" s="90"/>
      <c r="N15" s="61"/>
      <c r="O15" s="59">
        <v>30</v>
      </c>
      <c r="P15" s="61"/>
      <c r="Q15" s="59"/>
      <c r="R15" s="61"/>
      <c r="S15" s="59"/>
      <c r="T15" s="61"/>
      <c r="U15" s="59"/>
    </row>
    <row r="16" spans="1:25" ht="38.1" customHeight="1">
      <c r="A16" s="11">
        <v>2</v>
      </c>
      <c r="B16" s="171" t="s">
        <v>180</v>
      </c>
      <c r="C16" s="200" t="s">
        <v>206</v>
      </c>
      <c r="D16" s="14"/>
      <c r="E16" s="11">
        <v>2</v>
      </c>
      <c r="F16" s="181">
        <f t="shared" ref="F16:F20" si="0">SUM(G16:M16)</f>
        <v>15</v>
      </c>
      <c r="G16" s="17"/>
      <c r="H16" s="18"/>
      <c r="I16" s="19"/>
      <c r="J16" s="18"/>
      <c r="K16" s="18">
        <v>15</v>
      </c>
      <c r="L16" s="18"/>
      <c r="M16" s="18"/>
      <c r="N16" s="17"/>
      <c r="O16" s="20"/>
      <c r="P16" s="17"/>
      <c r="Q16" s="20">
        <v>15</v>
      </c>
      <c r="R16" s="17"/>
      <c r="S16" s="20"/>
      <c r="T16" s="17"/>
      <c r="U16" s="20"/>
    </row>
    <row r="17" spans="1:28" ht="16.5" customHeight="1">
      <c r="A17" s="11">
        <v>3</v>
      </c>
      <c r="B17" s="171" t="s">
        <v>67</v>
      </c>
      <c r="C17" s="167" t="s">
        <v>68</v>
      </c>
      <c r="D17" s="25"/>
      <c r="E17" s="24">
        <v>2</v>
      </c>
      <c r="F17" s="181">
        <f t="shared" si="0"/>
        <v>6</v>
      </c>
      <c r="G17" s="27">
        <v>6</v>
      </c>
      <c r="H17" s="28"/>
      <c r="I17" s="18"/>
      <c r="J17" s="28"/>
      <c r="K17" s="28"/>
      <c r="L17" s="28"/>
      <c r="M17" s="28"/>
      <c r="N17" s="27"/>
      <c r="O17" s="29"/>
      <c r="P17" s="27">
        <v>6</v>
      </c>
      <c r="Q17" s="29"/>
      <c r="R17" s="27"/>
      <c r="S17" s="29"/>
      <c r="T17" s="27"/>
      <c r="U17" s="29"/>
    </row>
    <row r="18" spans="1:28" ht="17.100000000000001" customHeight="1">
      <c r="A18" s="11">
        <v>4</v>
      </c>
      <c r="B18" s="171" t="s">
        <v>69</v>
      </c>
      <c r="C18" s="172" t="s">
        <v>70</v>
      </c>
      <c r="D18" s="14"/>
      <c r="E18" s="11">
        <v>4</v>
      </c>
      <c r="F18" s="181">
        <f t="shared" si="0"/>
        <v>9</v>
      </c>
      <c r="G18" s="17">
        <v>9</v>
      </c>
      <c r="H18" s="18"/>
      <c r="I18" s="19"/>
      <c r="J18" s="18"/>
      <c r="K18" s="18"/>
      <c r="L18" s="18"/>
      <c r="M18" s="18"/>
      <c r="N18" s="17"/>
      <c r="O18" s="20"/>
      <c r="P18" s="17"/>
      <c r="Q18" s="20"/>
      <c r="R18" s="17"/>
      <c r="S18" s="20"/>
      <c r="T18" s="17">
        <v>9</v>
      </c>
      <c r="U18" s="20"/>
    </row>
    <row r="19" spans="1:28" ht="17.100000000000001" customHeight="1">
      <c r="A19" s="11">
        <v>5</v>
      </c>
      <c r="B19" s="171" t="s">
        <v>71</v>
      </c>
      <c r="C19" s="167" t="s">
        <v>72</v>
      </c>
      <c r="D19" s="25"/>
      <c r="E19" s="24">
        <v>1</v>
      </c>
      <c r="F19" s="181">
        <v>3</v>
      </c>
      <c r="G19" s="27">
        <v>3</v>
      </c>
      <c r="H19" s="28"/>
      <c r="I19" s="18"/>
      <c r="J19" s="28"/>
      <c r="K19" s="28"/>
      <c r="L19" s="28"/>
      <c r="M19" s="28"/>
      <c r="N19" s="27">
        <v>3</v>
      </c>
      <c r="O19" s="29"/>
      <c r="P19" s="27"/>
      <c r="Q19" s="29"/>
      <c r="R19" s="27"/>
      <c r="S19" s="29"/>
      <c r="T19" s="27"/>
      <c r="U19" s="29"/>
    </row>
    <row r="20" spans="1:28" ht="17.100000000000001" customHeight="1" thickBot="1">
      <c r="A20" s="11">
        <v>6</v>
      </c>
      <c r="B20" s="171" t="s">
        <v>73</v>
      </c>
      <c r="C20" s="166" t="s">
        <v>74</v>
      </c>
      <c r="D20" s="14"/>
      <c r="E20" s="11">
        <v>2</v>
      </c>
      <c r="F20" s="181">
        <f t="shared" si="0"/>
        <v>18</v>
      </c>
      <c r="G20" s="17">
        <v>9</v>
      </c>
      <c r="H20" s="18">
        <v>9</v>
      </c>
      <c r="I20" s="19"/>
      <c r="J20" s="18"/>
      <c r="K20" s="18"/>
      <c r="L20" s="18"/>
      <c r="M20" s="18"/>
      <c r="N20" s="17"/>
      <c r="O20" s="20"/>
      <c r="P20" s="17">
        <v>9</v>
      </c>
      <c r="Q20" s="20">
        <v>9</v>
      </c>
      <c r="R20" s="17"/>
      <c r="S20" s="20"/>
      <c r="T20" s="17"/>
      <c r="U20" s="20"/>
    </row>
    <row r="21" spans="1:28" s="77" customFormat="1" ht="17.100000000000001" customHeight="1" thickTop="1" thickBot="1">
      <c r="A21" s="229" t="s">
        <v>19</v>
      </c>
      <c r="B21" s="275"/>
      <c r="C21" s="275"/>
      <c r="D21" s="275"/>
      <c r="E21" s="285"/>
      <c r="F21" s="182">
        <f t="shared" ref="F21:U21" si="1">SUM(F15:F20)</f>
        <v>81</v>
      </c>
      <c r="G21" s="184">
        <f t="shared" si="1"/>
        <v>27</v>
      </c>
      <c r="H21" s="185">
        <f t="shared" si="1"/>
        <v>9</v>
      </c>
      <c r="I21" s="185">
        <f t="shared" si="1"/>
        <v>0</v>
      </c>
      <c r="J21" s="185">
        <f t="shared" si="1"/>
        <v>0</v>
      </c>
      <c r="K21" s="185">
        <f t="shared" si="1"/>
        <v>45</v>
      </c>
      <c r="L21" s="185">
        <f t="shared" si="1"/>
        <v>0</v>
      </c>
      <c r="M21" s="186">
        <f t="shared" si="1"/>
        <v>0</v>
      </c>
      <c r="N21" s="184">
        <f t="shared" si="1"/>
        <v>3</v>
      </c>
      <c r="O21" s="186">
        <f t="shared" si="1"/>
        <v>30</v>
      </c>
      <c r="P21" s="184">
        <f t="shared" si="1"/>
        <v>15</v>
      </c>
      <c r="Q21" s="186">
        <f t="shared" si="1"/>
        <v>24</v>
      </c>
      <c r="R21" s="184">
        <f t="shared" si="1"/>
        <v>0</v>
      </c>
      <c r="S21" s="190">
        <f t="shared" si="1"/>
        <v>0</v>
      </c>
      <c r="T21" s="184">
        <f t="shared" si="1"/>
        <v>9</v>
      </c>
      <c r="U21" s="186">
        <f t="shared" si="1"/>
        <v>0</v>
      </c>
    </row>
    <row r="22" spans="1:28" ht="17.100000000000001" customHeight="1" thickTop="1" thickBot="1">
      <c r="A22" s="219" t="s">
        <v>75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</row>
    <row r="23" spans="1:28" ht="24.75" customHeight="1" thickTop="1">
      <c r="A23" s="10">
        <v>7</v>
      </c>
      <c r="B23" s="208" t="s">
        <v>198</v>
      </c>
      <c r="C23" s="207" t="s">
        <v>229</v>
      </c>
      <c r="D23" s="10">
        <v>1</v>
      </c>
      <c r="E23" s="57"/>
      <c r="F23" s="181">
        <f>SUM(G23:M23)</f>
        <v>27</v>
      </c>
      <c r="G23" s="61">
        <v>9</v>
      </c>
      <c r="H23" s="90">
        <v>18</v>
      </c>
      <c r="I23" s="90"/>
      <c r="J23" s="90"/>
      <c r="K23" s="90"/>
      <c r="L23" s="90"/>
      <c r="M23" s="90"/>
      <c r="N23" s="61">
        <v>9</v>
      </c>
      <c r="O23" s="59">
        <v>18</v>
      </c>
      <c r="P23" s="61"/>
      <c r="Q23" s="59"/>
      <c r="R23" s="61"/>
      <c r="S23" s="59"/>
      <c r="T23" s="61"/>
      <c r="U23" s="59"/>
    </row>
    <row r="24" spans="1:28" ht="17.100000000000001" customHeight="1">
      <c r="A24" s="11">
        <v>8</v>
      </c>
      <c r="B24" s="162" t="s">
        <v>76</v>
      </c>
      <c r="C24" s="165" t="s">
        <v>77</v>
      </c>
      <c r="D24" s="11">
        <v>1</v>
      </c>
      <c r="E24" s="14"/>
      <c r="F24" s="181">
        <f t="shared" ref="F24:F29" si="2">SUM(G24:M24)</f>
        <v>36</v>
      </c>
      <c r="G24" s="17">
        <v>18</v>
      </c>
      <c r="H24" s="18">
        <v>18</v>
      </c>
      <c r="I24" s="19"/>
      <c r="J24" s="18"/>
      <c r="K24" s="18"/>
      <c r="L24" s="18"/>
      <c r="M24" s="18"/>
      <c r="N24" s="17">
        <v>18</v>
      </c>
      <c r="O24" s="20">
        <v>18</v>
      </c>
      <c r="P24" s="17"/>
      <c r="Q24" s="20"/>
      <c r="R24" s="17"/>
      <c r="S24" s="20"/>
      <c r="T24" s="17"/>
      <c r="U24" s="20"/>
    </row>
    <row r="25" spans="1:28" ht="17.100000000000001" customHeight="1">
      <c r="A25" s="11">
        <v>9</v>
      </c>
      <c r="B25" s="162" t="s">
        <v>78</v>
      </c>
      <c r="C25" s="165" t="s">
        <v>79</v>
      </c>
      <c r="D25" s="11">
        <v>2</v>
      </c>
      <c r="E25" s="15"/>
      <c r="F25" s="181">
        <f t="shared" si="2"/>
        <v>36</v>
      </c>
      <c r="G25" s="17">
        <v>18</v>
      </c>
      <c r="H25" s="18">
        <v>18</v>
      </c>
      <c r="I25" s="19"/>
      <c r="J25" s="18"/>
      <c r="K25" s="18"/>
      <c r="L25" s="18"/>
      <c r="M25" s="18"/>
      <c r="N25" s="17"/>
      <c r="O25" s="20"/>
      <c r="P25" s="17">
        <v>18</v>
      </c>
      <c r="Q25" s="20">
        <v>18</v>
      </c>
      <c r="R25" s="17"/>
      <c r="S25" s="20"/>
      <c r="T25" s="17"/>
      <c r="U25" s="20"/>
    </row>
    <row r="26" spans="1:28" ht="24.75" customHeight="1">
      <c r="A26" s="11">
        <v>10</v>
      </c>
      <c r="B26" s="205" t="s">
        <v>191</v>
      </c>
      <c r="C26" s="204" t="s">
        <v>230</v>
      </c>
      <c r="D26" s="11">
        <v>1</v>
      </c>
      <c r="E26" s="14"/>
      <c r="F26" s="181">
        <f t="shared" si="2"/>
        <v>27</v>
      </c>
      <c r="G26" s="17">
        <v>9</v>
      </c>
      <c r="H26" s="18">
        <v>18</v>
      </c>
      <c r="I26" s="19"/>
      <c r="J26" s="18"/>
      <c r="K26" s="18"/>
      <c r="L26" s="18"/>
      <c r="M26" s="18"/>
      <c r="N26" s="17">
        <v>9</v>
      </c>
      <c r="O26" s="20">
        <v>18</v>
      </c>
      <c r="P26" s="17"/>
      <c r="Q26" s="20"/>
      <c r="R26" s="17"/>
      <c r="S26" s="20"/>
      <c r="T26" s="17"/>
      <c r="U26" s="20"/>
    </row>
    <row r="27" spans="1:28" ht="24.75" customHeight="1">
      <c r="A27" s="11">
        <v>11</v>
      </c>
      <c r="B27" s="205" t="s">
        <v>189</v>
      </c>
      <c r="C27" s="204" t="s">
        <v>231</v>
      </c>
      <c r="D27" s="11">
        <v>2</v>
      </c>
      <c r="E27" s="14"/>
      <c r="F27" s="181">
        <f t="shared" si="2"/>
        <v>27</v>
      </c>
      <c r="G27" s="17">
        <v>9</v>
      </c>
      <c r="H27" s="18">
        <v>18</v>
      </c>
      <c r="I27" s="18"/>
      <c r="J27" s="18"/>
      <c r="K27" s="18"/>
      <c r="L27" s="18"/>
      <c r="M27" s="18"/>
      <c r="N27" s="17"/>
      <c r="O27" s="20"/>
      <c r="P27" s="17">
        <v>9</v>
      </c>
      <c r="Q27" s="20">
        <v>18</v>
      </c>
      <c r="R27" s="17"/>
      <c r="S27" s="20"/>
      <c r="T27" s="17"/>
      <c r="U27" s="20"/>
    </row>
    <row r="28" spans="1:28" ht="24.75" customHeight="1">
      <c r="A28" s="11">
        <v>12</v>
      </c>
      <c r="B28" s="205" t="s">
        <v>190</v>
      </c>
      <c r="C28" s="209" t="s">
        <v>232</v>
      </c>
      <c r="D28" s="39">
        <v>3</v>
      </c>
      <c r="E28" s="40"/>
      <c r="F28" s="181">
        <f t="shared" si="2"/>
        <v>27</v>
      </c>
      <c r="G28" s="42">
        <v>9</v>
      </c>
      <c r="H28" s="43">
        <v>18</v>
      </c>
      <c r="I28" s="19"/>
      <c r="J28" s="43"/>
      <c r="K28" s="43"/>
      <c r="L28" s="43"/>
      <c r="M28" s="43"/>
      <c r="N28" s="42"/>
      <c r="O28" s="44"/>
      <c r="P28" s="42"/>
      <c r="Q28" s="44"/>
      <c r="R28" s="42">
        <v>9</v>
      </c>
      <c r="S28" s="44">
        <v>18</v>
      </c>
      <c r="T28" s="42"/>
      <c r="U28" s="44"/>
    </row>
    <row r="29" spans="1:28" ht="29.25" customHeight="1" thickBot="1">
      <c r="A29" s="11">
        <v>13</v>
      </c>
      <c r="B29" s="162" t="s">
        <v>193</v>
      </c>
      <c r="C29" s="210" t="s">
        <v>233</v>
      </c>
      <c r="D29" s="11">
        <v>3</v>
      </c>
      <c r="E29" s="14"/>
      <c r="F29" s="181">
        <f t="shared" si="2"/>
        <v>27</v>
      </c>
      <c r="G29" s="17">
        <v>9</v>
      </c>
      <c r="H29" s="18">
        <v>18</v>
      </c>
      <c r="I29" s="18"/>
      <c r="J29" s="18"/>
      <c r="K29" s="18"/>
      <c r="L29" s="18"/>
      <c r="M29" s="18"/>
      <c r="N29" s="17"/>
      <c r="O29" s="20"/>
      <c r="P29" s="17"/>
      <c r="Q29" s="20"/>
      <c r="R29" s="17">
        <v>9</v>
      </c>
      <c r="S29" s="20">
        <v>18</v>
      </c>
      <c r="T29" s="17"/>
      <c r="U29" s="20"/>
    </row>
    <row r="30" spans="1:28" s="77" customFormat="1" ht="17.100000000000001" customHeight="1" thickTop="1" thickBot="1">
      <c r="A30" s="229" t="s">
        <v>19</v>
      </c>
      <c r="B30" s="275"/>
      <c r="C30" s="275"/>
      <c r="D30" s="275"/>
      <c r="E30" s="285"/>
      <c r="F30" s="182">
        <f t="shared" ref="F30:U30" si="3">SUM(F23:F29)</f>
        <v>207</v>
      </c>
      <c r="G30" s="182">
        <f t="shared" si="3"/>
        <v>81</v>
      </c>
      <c r="H30" s="182">
        <f t="shared" si="3"/>
        <v>126</v>
      </c>
      <c r="I30" s="182">
        <f t="shared" si="3"/>
        <v>0</v>
      </c>
      <c r="J30" s="182">
        <f t="shared" si="3"/>
        <v>0</v>
      </c>
      <c r="K30" s="182">
        <f t="shared" si="3"/>
        <v>0</v>
      </c>
      <c r="L30" s="182">
        <f t="shared" si="3"/>
        <v>0</v>
      </c>
      <c r="M30" s="182">
        <f t="shared" si="3"/>
        <v>0</v>
      </c>
      <c r="N30" s="182">
        <f t="shared" si="3"/>
        <v>36</v>
      </c>
      <c r="O30" s="182">
        <f t="shared" si="3"/>
        <v>54</v>
      </c>
      <c r="P30" s="182">
        <f t="shared" si="3"/>
        <v>27</v>
      </c>
      <c r="Q30" s="182">
        <f t="shared" si="3"/>
        <v>36</v>
      </c>
      <c r="R30" s="182">
        <f t="shared" si="3"/>
        <v>18</v>
      </c>
      <c r="S30" s="182">
        <f t="shared" si="3"/>
        <v>36</v>
      </c>
      <c r="T30" s="182">
        <f t="shared" si="3"/>
        <v>0</v>
      </c>
      <c r="U30" s="182">
        <f t="shared" si="3"/>
        <v>0</v>
      </c>
    </row>
    <row r="31" spans="1:28" ht="17.100000000000001" customHeight="1" thickTop="1" thickBot="1">
      <c r="A31" s="219" t="s">
        <v>80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W31" s="77"/>
      <c r="X31" s="77"/>
      <c r="Y31" s="77"/>
      <c r="Z31" s="77"/>
      <c r="AA31" s="77"/>
      <c r="AB31" s="77"/>
    </row>
    <row r="32" spans="1:28" ht="17.100000000000001" customHeight="1" thickTop="1">
      <c r="A32" s="10">
        <v>14</v>
      </c>
      <c r="B32" s="163" t="s">
        <v>81</v>
      </c>
      <c r="C32" s="168" t="s">
        <v>82</v>
      </c>
      <c r="D32" s="57"/>
      <c r="E32" s="106">
        <v>1</v>
      </c>
      <c r="F32" s="181">
        <f>SUM(G32:M32)</f>
        <v>18</v>
      </c>
      <c r="G32" s="61">
        <v>18</v>
      </c>
      <c r="H32" s="90"/>
      <c r="I32" s="90"/>
      <c r="J32" s="90"/>
      <c r="K32" s="117"/>
      <c r="L32" s="117"/>
      <c r="M32" s="59"/>
      <c r="N32" s="118">
        <v>18</v>
      </c>
      <c r="O32" s="91"/>
      <c r="P32" s="61"/>
      <c r="Q32" s="59"/>
      <c r="R32" s="61"/>
      <c r="S32" s="59"/>
      <c r="T32" s="61"/>
      <c r="U32" s="59"/>
    </row>
    <row r="33" spans="1:28" ht="24.75" customHeight="1">
      <c r="A33" s="11">
        <v>15</v>
      </c>
      <c r="B33" s="205" t="s">
        <v>202</v>
      </c>
      <c r="C33" s="204" t="s">
        <v>234</v>
      </c>
      <c r="D33" s="11">
        <v>2</v>
      </c>
      <c r="E33" s="63"/>
      <c r="F33" s="181">
        <f t="shared" ref="F33:F35" si="4">SUM(G33:M33)</f>
        <v>18</v>
      </c>
      <c r="G33" s="64">
        <v>18</v>
      </c>
      <c r="H33" s="18"/>
      <c r="I33" s="18"/>
      <c r="J33" s="18"/>
      <c r="K33" s="21"/>
      <c r="L33" s="21"/>
      <c r="M33" s="20"/>
      <c r="N33" s="17"/>
      <c r="O33" s="65"/>
      <c r="P33" s="17">
        <v>18</v>
      </c>
      <c r="Q33" s="20"/>
      <c r="R33" s="17"/>
      <c r="S33" s="20"/>
      <c r="T33" s="17"/>
      <c r="U33" s="20"/>
    </row>
    <row r="34" spans="1:28" ht="30" customHeight="1">
      <c r="A34" s="11">
        <v>16</v>
      </c>
      <c r="B34" s="162" t="s">
        <v>201</v>
      </c>
      <c r="C34" s="204" t="s">
        <v>235</v>
      </c>
      <c r="D34" s="11">
        <v>2</v>
      </c>
      <c r="E34" s="63"/>
      <c r="F34" s="181">
        <f t="shared" si="4"/>
        <v>27</v>
      </c>
      <c r="G34" s="64">
        <v>9</v>
      </c>
      <c r="H34" s="18">
        <v>18</v>
      </c>
      <c r="I34" s="18"/>
      <c r="J34" s="18"/>
      <c r="K34" s="21"/>
      <c r="L34" s="21"/>
      <c r="M34" s="20"/>
      <c r="N34" s="17"/>
      <c r="O34" s="65"/>
      <c r="P34" s="64">
        <v>9</v>
      </c>
      <c r="Q34" s="20">
        <v>18</v>
      </c>
      <c r="R34" s="64"/>
      <c r="S34" s="20"/>
      <c r="T34" s="17"/>
      <c r="U34" s="20"/>
    </row>
    <row r="35" spans="1:28" ht="30.75" customHeight="1" thickBot="1">
      <c r="A35" s="11">
        <v>17</v>
      </c>
      <c r="B35" s="162" t="s">
        <v>203</v>
      </c>
      <c r="C35" s="204" t="s">
        <v>236</v>
      </c>
      <c r="D35" s="14"/>
      <c r="E35" s="183">
        <v>4</v>
      </c>
      <c r="F35" s="181">
        <f t="shared" si="4"/>
        <v>18</v>
      </c>
      <c r="G35" s="64">
        <v>9</v>
      </c>
      <c r="H35" s="18">
        <v>9</v>
      </c>
      <c r="I35" s="18"/>
      <c r="J35" s="18"/>
      <c r="K35" s="21"/>
      <c r="L35" s="21"/>
      <c r="M35" s="20"/>
      <c r="N35" s="17"/>
      <c r="O35" s="65"/>
      <c r="P35" s="64"/>
      <c r="Q35" s="20"/>
      <c r="R35" s="64"/>
      <c r="S35" s="20"/>
      <c r="T35" s="17">
        <v>9</v>
      </c>
      <c r="U35" s="20">
        <v>9</v>
      </c>
    </row>
    <row r="36" spans="1:28" s="77" customFormat="1" ht="17.100000000000001" customHeight="1" thickTop="1" thickBot="1">
      <c r="A36" s="240" t="s">
        <v>19</v>
      </c>
      <c r="B36" s="286"/>
      <c r="C36" s="286"/>
      <c r="D36" s="286"/>
      <c r="E36" s="287"/>
      <c r="F36" s="182">
        <f t="shared" ref="F36:U36" si="5">SUM(F32:F35)</f>
        <v>81</v>
      </c>
      <c r="G36" s="182">
        <f t="shared" si="5"/>
        <v>54</v>
      </c>
      <c r="H36" s="182">
        <f t="shared" si="5"/>
        <v>27</v>
      </c>
      <c r="I36" s="182">
        <f t="shared" si="5"/>
        <v>0</v>
      </c>
      <c r="J36" s="182">
        <f t="shared" si="5"/>
        <v>0</v>
      </c>
      <c r="K36" s="182">
        <f t="shared" si="5"/>
        <v>0</v>
      </c>
      <c r="L36" s="182">
        <f t="shared" si="5"/>
        <v>0</v>
      </c>
      <c r="M36" s="182">
        <f t="shared" si="5"/>
        <v>0</v>
      </c>
      <c r="N36" s="182">
        <f t="shared" si="5"/>
        <v>18</v>
      </c>
      <c r="O36" s="182">
        <f t="shared" si="5"/>
        <v>0</v>
      </c>
      <c r="P36" s="182">
        <f t="shared" si="5"/>
        <v>27</v>
      </c>
      <c r="Q36" s="182">
        <f t="shared" si="5"/>
        <v>18</v>
      </c>
      <c r="R36" s="182">
        <f t="shared" si="5"/>
        <v>0</v>
      </c>
      <c r="S36" s="182">
        <f t="shared" si="5"/>
        <v>0</v>
      </c>
      <c r="T36" s="182">
        <f t="shared" si="5"/>
        <v>9</v>
      </c>
      <c r="U36" s="182">
        <f t="shared" si="5"/>
        <v>9</v>
      </c>
    </row>
    <row r="37" spans="1:28" ht="17.100000000000001" customHeight="1" thickTop="1" thickBot="1">
      <c r="A37" s="219" t="s">
        <v>83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W37" s="77"/>
      <c r="X37" s="77"/>
      <c r="Y37" s="77"/>
      <c r="Z37" s="77"/>
      <c r="AA37" s="77"/>
      <c r="AB37" s="77"/>
    </row>
    <row r="38" spans="1:28" ht="25.5" customHeight="1" thickTop="1">
      <c r="A38" s="57" t="s">
        <v>150</v>
      </c>
      <c r="B38" s="208" t="s">
        <v>199</v>
      </c>
      <c r="C38" s="207" t="s">
        <v>237</v>
      </c>
      <c r="D38" s="57"/>
      <c r="E38" s="106">
        <v>2</v>
      </c>
      <c r="F38" s="181">
        <f>SUM(G38:M38)</f>
        <v>18</v>
      </c>
      <c r="G38" s="61">
        <v>9</v>
      </c>
      <c r="H38" s="90">
        <v>9</v>
      </c>
      <c r="I38" s="90"/>
      <c r="J38" s="90"/>
      <c r="K38" s="117"/>
      <c r="L38" s="117"/>
      <c r="M38" s="59"/>
      <c r="N38" s="61"/>
      <c r="O38" s="59"/>
      <c r="P38" s="61">
        <v>9</v>
      </c>
      <c r="Q38" s="59">
        <v>9</v>
      </c>
      <c r="R38" s="61"/>
      <c r="S38" s="59"/>
      <c r="T38" s="61"/>
      <c r="U38" s="59"/>
    </row>
    <row r="39" spans="1:28" ht="25.5" customHeight="1">
      <c r="A39" s="14" t="s">
        <v>151</v>
      </c>
      <c r="B39" s="205" t="s">
        <v>200</v>
      </c>
      <c r="C39" s="204" t="s">
        <v>238</v>
      </c>
      <c r="D39" s="14"/>
      <c r="E39" s="63"/>
      <c r="F39" s="181"/>
      <c r="G39" s="64"/>
      <c r="H39" s="18"/>
      <c r="I39" s="18"/>
      <c r="J39" s="18"/>
      <c r="K39" s="21"/>
      <c r="L39" s="21"/>
      <c r="M39" s="20"/>
      <c r="N39" s="17"/>
      <c r="O39" s="20"/>
      <c r="P39" s="17"/>
      <c r="Q39" s="20"/>
      <c r="R39" s="17"/>
      <c r="S39" s="20"/>
      <c r="T39" s="17"/>
      <c r="U39" s="20"/>
    </row>
    <row r="40" spans="1:28" ht="17.100000000000001" customHeight="1">
      <c r="A40" s="14" t="s">
        <v>152</v>
      </c>
      <c r="B40" s="162" t="s">
        <v>181</v>
      </c>
      <c r="C40" s="165" t="s">
        <v>84</v>
      </c>
      <c r="D40" s="14"/>
      <c r="E40" s="183">
        <v>3</v>
      </c>
      <c r="F40" s="181">
        <f t="shared" ref="F40:F42" si="6">SUM(G40:M40)</f>
        <v>18</v>
      </c>
      <c r="G40" s="64">
        <v>9</v>
      </c>
      <c r="H40" s="18">
        <v>9</v>
      </c>
      <c r="I40" s="18"/>
      <c r="J40" s="18"/>
      <c r="K40" s="21"/>
      <c r="L40" s="21"/>
      <c r="M40" s="20"/>
      <c r="N40" s="17"/>
      <c r="O40" s="20"/>
      <c r="P40" s="17"/>
      <c r="Q40" s="20"/>
      <c r="R40" s="17">
        <v>9</v>
      </c>
      <c r="S40" s="20">
        <v>9</v>
      </c>
      <c r="T40" s="17"/>
      <c r="U40" s="20"/>
    </row>
    <row r="41" spans="1:28" ht="17.100000000000001" customHeight="1">
      <c r="A41" s="14" t="s">
        <v>154</v>
      </c>
      <c r="B41" s="162" t="s">
        <v>85</v>
      </c>
      <c r="C41" s="165" t="s">
        <v>86</v>
      </c>
      <c r="D41" s="14"/>
      <c r="E41" s="63"/>
      <c r="F41" s="181"/>
      <c r="G41" s="64"/>
      <c r="H41" s="18"/>
      <c r="I41" s="18"/>
      <c r="J41" s="18"/>
      <c r="K41" s="21"/>
      <c r="L41" s="21"/>
      <c r="M41" s="20"/>
      <c r="N41" s="64"/>
      <c r="O41" s="20"/>
      <c r="P41" s="64"/>
      <c r="Q41" s="20"/>
      <c r="R41" s="64"/>
      <c r="S41" s="20"/>
      <c r="T41" s="17"/>
      <c r="U41" s="20"/>
    </row>
    <row r="42" spans="1:28" ht="17.100000000000001" customHeight="1">
      <c r="A42" s="14" t="s">
        <v>156</v>
      </c>
      <c r="B42" s="162" t="s">
        <v>182</v>
      </c>
      <c r="C42" s="165" t="s">
        <v>87</v>
      </c>
      <c r="D42" s="14"/>
      <c r="E42" s="183">
        <v>4</v>
      </c>
      <c r="F42" s="181">
        <f t="shared" si="6"/>
        <v>18</v>
      </c>
      <c r="G42" s="64">
        <v>9</v>
      </c>
      <c r="H42" s="18">
        <v>9</v>
      </c>
      <c r="I42" s="18"/>
      <c r="J42" s="18"/>
      <c r="K42" s="21"/>
      <c r="L42" s="21"/>
      <c r="M42" s="20"/>
      <c r="N42" s="64"/>
      <c r="O42" s="20"/>
      <c r="P42" s="64"/>
      <c r="Q42" s="20"/>
      <c r="R42" s="64"/>
      <c r="S42" s="20"/>
      <c r="T42" s="17">
        <v>9</v>
      </c>
      <c r="U42" s="20">
        <v>9</v>
      </c>
    </row>
    <row r="43" spans="1:28" ht="17.100000000000001" customHeight="1">
      <c r="A43" s="14" t="s">
        <v>158</v>
      </c>
      <c r="B43" s="164" t="s">
        <v>88</v>
      </c>
      <c r="C43" s="165" t="s">
        <v>89</v>
      </c>
      <c r="D43" s="14"/>
      <c r="E43" s="63"/>
      <c r="F43" s="181"/>
      <c r="G43" s="64"/>
      <c r="H43" s="18"/>
      <c r="I43" s="18"/>
      <c r="J43" s="18"/>
      <c r="K43" s="21"/>
      <c r="L43" s="21"/>
      <c r="M43" s="29"/>
      <c r="N43" s="17"/>
      <c r="O43" s="20"/>
      <c r="P43" s="17"/>
      <c r="Q43" s="20"/>
      <c r="R43" s="17"/>
      <c r="S43" s="20"/>
      <c r="T43" s="17"/>
      <c r="U43" s="20"/>
    </row>
    <row r="44" spans="1:28" ht="17.100000000000001" customHeight="1" thickBot="1">
      <c r="A44" s="14" t="s">
        <v>160</v>
      </c>
      <c r="B44" s="179" t="s">
        <v>187</v>
      </c>
      <c r="C44" s="201" t="s">
        <v>209</v>
      </c>
      <c r="D44" s="14"/>
      <c r="E44" s="183">
        <v>4</v>
      </c>
      <c r="F44" s="181">
        <f t="shared" ref="F44" si="7">SUM(G44:M44)</f>
        <v>9</v>
      </c>
      <c r="G44" s="64"/>
      <c r="H44" s="18"/>
      <c r="I44" s="18">
        <v>9</v>
      </c>
      <c r="J44" s="18"/>
      <c r="K44" s="21"/>
      <c r="L44" s="21"/>
      <c r="M44" s="20"/>
      <c r="N44" s="17"/>
      <c r="O44" s="20"/>
      <c r="P44" s="17"/>
      <c r="Q44" s="20"/>
      <c r="R44" s="17"/>
      <c r="S44" s="20"/>
      <c r="T44" s="17"/>
      <c r="U44" s="20">
        <v>9</v>
      </c>
    </row>
    <row r="45" spans="1:28" s="77" customFormat="1" ht="17.100000000000001" customHeight="1" thickTop="1" thickBot="1">
      <c r="A45" s="229" t="s">
        <v>19</v>
      </c>
      <c r="B45" s="275"/>
      <c r="C45" s="275"/>
      <c r="D45" s="275"/>
      <c r="E45" s="285"/>
      <c r="F45" s="182">
        <f>SUM(F38:F44)</f>
        <v>63</v>
      </c>
      <c r="G45" s="182">
        <f t="shared" ref="G45:U45" si="8">SUM(G38:G44)</f>
        <v>27</v>
      </c>
      <c r="H45" s="182">
        <f t="shared" si="8"/>
        <v>27</v>
      </c>
      <c r="I45" s="182">
        <f t="shared" si="8"/>
        <v>9</v>
      </c>
      <c r="J45" s="182">
        <f t="shared" si="8"/>
        <v>0</v>
      </c>
      <c r="K45" s="182">
        <f t="shared" si="8"/>
        <v>0</v>
      </c>
      <c r="L45" s="182">
        <f t="shared" si="8"/>
        <v>0</v>
      </c>
      <c r="M45" s="182">
        <f t="shared" si="8"/>
        <v>0</v>
      </c>
      <c r="N45" s="182">
        <f t="shared" si="8"/>
        <v>0</v>
      </c>
      <c r="O45" s="182">
        <f t="shared" si="8"/>
        <v>0</v>
      </c>
      <c r="P45" s="182">
        <f t="shared" si="8"/>
        <v>9</v>
      </c>
      <c r="Q45" s="182">
        <f t="shared" si="8"/>
        <v>9</v>
      </c>
      <c r="R45" s="182">
        <f t="shared" si="8"/>
        <v>9</v>
      </c>
      <c r="S45" s="182">
        <f t="shared" si="8"/>
        <v>9</v>
      </c>
      <c r="T45" s="182">
        <f t="shared" si="8"/>
        <v>9</v>
      </c>
      <c r="U45" s="182">
        <f t="shared" si="8"/>
        <v>18</v>
      </c>
    </row>
    <row r="46" spans="1:28" ht="17.100000000000001" customHeight="1" thickTop="1" thickBot="1">
      <c r="A46" s="219" t="s">
        <v>90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8" ht="51" customHeight="1" thickTop="1">
      <c r="A47" s="39">
        <v>22</v>
      </c>
      <c r="B47" s="160" t="s">
        <v>91</v>
      </c>
      <c r="C47" s="206" t="s">
        <v>92</v>
      </c>
      <c r="D47" s="40"/>
      <c r="E47" s="39">
        <v>2</v>
      </c>
      <c r="F47" s="181">
        <f>SUM(G47:M47)</f>
        <v>18</v>
      </c>
      <c r="G47" s="42"/>
      <c r="H47" s="43"/>
      <c r="I47" s="43"/>
      <c r="J47" s="43"/>
      <c r="K47" s="43"/>
      <c r="L47" s="43">
        <v>18</v>
      </c>
      <c r="M47" s="43"/>
      <c r="N47" s="42"/>
      <c r="O47" s="44"/>
      <c r="P47" s="42"/>
      <c r="Q47" s="44">
        <v>18</v>
      </c>
      <c r="R47" s="42"/>
      <c r="S47" s="60"/>
      <c r="T47" s="42"/>
      <c r="U47" s="44"/>
    </row>
    <row r="48" spans="1:28" ht="51" customHeight="1">
      <c r="A48" s="11">
        <v>23</v>
      </c>
      <c r="B48" s="161" t="s">
        <v>93</v>
      </c>
      <c r="C48" s="204" t="s">
        <v>94</v>
      </c>
      <c r="D48" s="14"/>
      <c r="E48" s="11">
        <v>3</v>
      </c>
      <c r="F48" s="181">
        <f t="shared" ref="F48:F49" si="9">SUM(G48:M48)</f>
        <v>18</v>
      </c>
      <c r="G48" s="17"/>
      <c r="H48" s="18"/>
      <c r="I48" s="18"/>
      <c r="J48" s="18"/>
      <c r="K48" s="18"/>
      <c r="L48" s="18">
        <v>18</v>
      </c>
      <c r="M48" s="18"/>
      <c r="N48" s="17"/>
      <c r="O48" s="20"/>
      <c r="P48" s="17"/>
      <c r="Q48" s="20"/>
      <c r="R48" s="17"/>
      <c r="S48" s="67">
        <v>18</v>
      </c>
      <c r="T48" s="17"/>
      <c r="U48" s="20"/>
    </row>
    <row r="49" spans="1:21" ht="51" customHeight="1" thickBot="1">
      <c r="A49" s="68">
        <v>24</v>
      </c>
      <c r="B49" s="161" t="s">
        <v>95</v>
      </c>
      <c r="C49" s="204" t="s">
        <v>96</v>
      </c>
      <c r="D49" s="14"/>
      <c r="E49" s="11">
        <v>4</v>
      </c>
      <c r="F49" s="181">
        <f t="shared" si="9"/>
        <v>18</v>
      </c>
      <c r="G49" s="17"/>
      <c r="H49" s="18"/>
      <c r="I49" s="18"/>
      <c r="J49" s="18"/>
      <c r="K49" s="18"/>
      <c r="L49" s="18">
        <v>18</v>
      </c>
      <c r="M49" s="18"/>
      <c r="N49" s="17"/>
      <c r="O49" s="20"/>
      <c r="P49" s="17"/>
      <c r="Q49" s="20"/>
      <c r="R49" s="17"/>
      <c r="S49" s="67"/>
      <c r="T49" s="17"/>
      <c r="U49" s="20">
        <v>18</v>
      </c>
    </row>
    <row r="50" spans="1:21" s="77" customFormat="1" ht="17.100000000000001" customHeight="1" thickTop="1" thickBot="1">
      <c r="A50" s="229" t="s">
        <v>19</v>
      </c>
      <c r="B50" s="275"/>
      <c r="C50" s="275"/>
      <c r="D50" s="275"/>
      <c r="E50" s="285"/>
      <c r="F50" s="182">
        <f t="shared" ref="F50:U50" si="10">SUM(F47:F49)</f>
        <v>54</v>
      </c>
      <c r="G50" s="184">
        <f t="shared" si="10"/>
        <v>0</v>
      </c>
      <c r="H50" s="185">
        <f t="shared" si="10"/>
        <v>0</v>
      </c>
      <c r="I50" s="185">
        <f t="shared" si="10"/>
        <v>0</v>
      </c>
      <c r="J50" s="185">
        <f t="shared" si="10"/>
        <v>0</v>
      </c>
      <c r="K50" s="185">
        <f t="shared" si="10"/>
        <v>0</v>
      </c>
      <c r="L50" s="185">
        <f t="shared" si="10"/>
        <v>54</v>
      </c>
      <c r="M50" s="186">
        <f t="shared" si="10"/>
        <v>0</v>
      </c>
      <c r="N50" s="184">
        <f t="shared" si="10"/>
        <v>0</v>
      </c>
      <c r="O50" s="186">
        <f t="shared" si="10"/>
        <v>0</v>
      </c>
      <c r="P50" s="184">
        <f t="shared" si="10"/>
        <v>0</v>
      </c>
      <c r="Q50" s="186">
        <f t="shared" si="10"/>
        <v>18</v>
      </c>
      <c r="R50" s="184">
        <f t="shared" si="10"/>
        <v>0</v>
      </c>
      <c r="S50" s="186">
        <f t="shared" si="10"/>
        <v>18</v>
      </c>
      <c r="T50" s="184">
        <f t="shared" si="10"/>
        <v>0</v>
      </c>
      <c r="U50" s="186">
        <f t="shared" si="10"/>
        <v>18</v>
      </c>
    </row>
    <row r="51" spans="1:21" ht="17.100000000000001" customHeight="1" thickTop="1">
      <c r="A51" s="222" t="s">
        <v>97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</row>
    <row r="52" spans="1:21" ht="17.100000000000001" customHeight="1" thickBot="1">
      <c r="A52" s="216" t="s">
        <v>98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</row>
    <row r="53" spans="1:21" ht="17.100000000000001" customHeight="1" thickTop="1">
      <c r="A53" s="10">
        <v>25</v>
      </c>
      <c r="B53" s="162" t="s">
        <v>99</v>
      </c>
      <c r="C53" s="168" t="s">
        <v>100</v>
      </c>
      <c r="D53" s="57"/>
      <c r="E53" s="10">
        <v>3</v>
      </c>
      <c r="F53" s="181">
        <f>SUM(G53:M53)</f>
        <v>18</v>
      </c>
      <c r="G53" s="61">
        <v>9</v>
      </c>
      <c r="H53" s="90">
        <v>9</v>
      </c>
      <c r="I53" s="90"/>
      <c r="J53" s="90"/>
      <c r="K53" s="90"/>
      <c r="L53" s="90"/>
      <c r="M53" s="90"/>
      <c r="N53" s="61"/>
      <c r="O53" s="59"/>
      <c r="P53" s="61"/>
      <c r="Q53" s="59"/>
      <c r="R53" s="61">
        <v>9</v>
      </c>
      <c r="S53" s="91">
        <v>9</v>
      </c>
      <c r="T53" s="61"/>
      <c r="U53" s="59"/>
    </row>
    <row r="54" spans="1:21" ht="17.100000000000001" customHeight="1">
      <c r="A54" s="11">
        <v>26</v>
      </c>
      <c r="B54" s="162" t="s">
        <v>101</v>
      </c>
      <c r="C54" s="165" t="s">
        <v>102</v>
      </c>
      <c r="D54" s="14"/>
      <c r="E54" s="11">
        <v>3</v>
      </c>
      <c r="F54" s="181">
        <f t="shared" ref="F54:F57" si="11">SUM(G54:M54)</f>
        <v>18</v>
      </c>
      <c r="G54" s="17">
        <v>18</v>
      </c>
      <c r="H54" s="18"/>
      <c r="I54" s="18"/>
      <c r="J54" s="18"/>
      <c r="K54" s="18"/>
      <c r="L54" s="18"/>
      <c r="M54" s="18"/>
      <c r="N54" s="17"/>
      <c r="O54" s="20"/>
      <c r="P54" s="17"/>
      <c r="Q54" s="20"/>
      <c r="R54" s="17">
        <v>18</v>
      </c>
      <c r="S54" s="67"/>
      <c r="T54" s="17"/>
      <c r="U54" s="20"/>
    </row>
    <row r="55" spans="1:21" ht="17.100000000000001" customHeight="1">
      <c r="A55" s="11">
        <v>27</v>
      </c>
      <c r="B55" s="162" t="s">
        <v>103</v>
      </c>
      <c r="C55" s="165" t="s">
        <v>104</v>
      </c>
      <c r="D55" s="14"/>
      <c r="E55" s="11">
        <v>4</v>
      </c>
      <c r="F55" s="181">
        <f t="shared" si="11"/>
        <v>18</v>
      </c>
      <c r="G55" s="17"/>
      <c r="H55" s="18">
        <v>18</v>
      </c>
      <c r="I55" s="18"/>
      <c r="J55" s="18"/>
      <c r="K55" s="18"/>
      <c r="L55" s="18"/>
      <c r="M55" s="18"/>
      <c r="N55" s="17"/>
      <c r="O55" s="20"/>
      <c r="P55" s="17"/>
      <c r="Q55" s="20"/>
      <c r="R55" s="17"/>
      <c r="S55" s="67"/>
      <c r="T55" s="17"/>
      <c r="U55" s="20">
        <v>18</v>
      </c>
    </row>
    <row r="56" spans="1:21" ht="17.100000000000001" customHeight="1">
      <c r="A56" s="11">
        <v>28</v>
      </c>
      <c r="B56" s="162" t="s">
        <v>105</v>
      </c>
      <c r="C56" s="165" t="s">
        <v>106</v>
      </c>
      <c r="D56" s="14"/>
      <c r="E56" s="11">
        <v>4</v>
      </c>
      <c r="F56" s="181">
        <f t="shared" si="11"/>
        <v>18</v>
      </c>
      <c r="G56" s="17">
        <v>9</v>
      </c>
      <c r="H56" s="18">
        <v>9</v>
      </c>
      <c r="I56" s="18"/>
      <c r="J56" s="18"/>
      <c r="K56" s="18"/>
      <c r="L56" s="18"/>
      <c r="M56" s="18"/>
      <c r="N56" s="17"/>
      <c r="O56" s="20"/>
      <c r="P56" s="17"/>
      <c r="Q56" s="20"/>
      <c r="R56" s="17"/>
      <c r="S56" s="67"/>
      <c r="T56" s="17">
        <v>9</v>
      </c>
      <c r="U56" s="20">
        <v>9</v>
      </c>
    </row>
    <row r="57" spans="1:21" ht="17.100000000000001" customHeight="1" thickBot="1">
      <c r="A57" s="11">
        <v>29</v>
      </c>
      <c r="B57" s="162" t="s">
        <v>107</v>
      </c>
      <c r="C57" s="165" t="s">
        <v>108</v>
      </c>
      <c r="D57" s="14"/>
      <c r="E57" s="11">
        <v>4</v>
      </c>
      <c r="F57" s="181">
        <f t="shared" si="11"/>
        <v>18</v>
      </c>
      <c r="G57" s="17"/>
      <c r="H57" s="18">
        <v>18</v>
      </c>
      <c r="I57" s="18"/>
      <c r="J57" s="18"/>
      <c r="K57" s="18"/>
      <c r="L57" s="18"/>
      <c r="M57" s="18"/>
      <c r="N57" s="17"/>
      <c r="O57" s="20"/>
      <c r="P57" s="17"/>
      <c r="Q57" s="20"/>
      <c r="R57" s="17"/>
      <c r="S57" s="67"/>
      <c r="T57" s="17"/>
      <c r="U57" s="20">
        <v>18</v>
      </c>
    </row>
    <row r="58" spans="1:21" s="77" customFormat="1" ht="17.100000000000001" customHeight="1" thickTop="1" thickBot="1">
      <c r="A58" s="240" t="s">
        <v>19</v>
      </c>
      <c r="B58" s="286"/>
      <c r="C58" s="286"/>
      <c r="D58" s="286"/>
      <c r="E58" s="287"/>
      <c r="F58" s="182">
        <f t="shared" ref="F58:U58" si="12">SUM(F53:F57)</f>
        <v>90</v>
      </c>
      <c r="G58" s="184">
        <f t="shared" si="12"/>
        <v>36</v>
      </c>
      <c r="H58" s="185">
        <f t="shared" si="12"/>
        <v>54</v>
      </c>
      <c r="I58" s="185">
        <f t="shared" si="12"/>
        <v>0</v>
      </c>
      <c r="J58" s="185">
        <f t="shared" si="12"/>
        <v>0</v>
      </c>
      <c r="K58" s="185">
        <f t="shared" si="12"/>
        <v>0</v>
      </c>
      <c r="L58" s="185">
        <f t="shared" si="12"/>
        <v>0</v>
      </c>
      <c r="M58" s="185">
        <f t="shared" si="12"/>
        <v>0</v>
      </c>
      <c r="N58" s="184">
        <f t="shared" si="12"/>
        <v>0</v>
      </c>
      <c r="O58" s="186">
        <f t="shared" si="12"/>
        <v>0</v>
      </c>
      <c r="P58" s="184">
        <f t="shared" si="12"/>
        <v>0</v>
      </c>
      <c r="Q58" s="186">
        <f t="shared" si="12"/>
        <v>0</v>
      </c>
      <c r="R58" s="184">
        <f t="shared" si="12"/>
        <v>27</v>
      </c>
      <c r="S58" s="186">
        <f t="shared" si="12"/>
        <v>9</v>
      </c>
      <c r="T58" s="184">
        <f t="shared" si="12"/>
        <v>9</v>
      </c>
      <c r="U58" s="186">
        <f t="shared" si="12"/>
        <v>45</v>
      </c>
    </row>
    <row r="59" spans="1:21" ht="17.100000000000001" customHeight="1" thickTop="1">
      <c r="A59" s="213" t="s">
        <v>109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</row>
    <row r="60" spans="1:21" ht="17.100000000000001" customHeight="1" thickBot="1">
      <c r="A60" s="216" t="s">
        <v>110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</row>
    <row r="61" spans="1:21" ht="17.100000000000001" customHeight="1" thickTop="1">
      <c r="A61" s="39">
        <v>25</v>
      </c>
      <c r="B61" s="162" t="s">
        <v>111</v>
      </c>
      <c r="C61" s="169" t="s">
        <v>112</v>
      </c>
      <c r="D61" s="40"/>
      <c r="E61" s="39">
        <v>4</v>
      </c>
      <c r="F61" s="181">
        <f>SUM(G61:M61)</f>
        <v>18</v>
      </c>
      <c r="G61" s="42"/>
      <c r="H61" s="43">
        <v>18</v>
      </c>
      <c r="I61" s="43"/>
      <c r="J61" s="43"/>
      <c r="K61" s="43"/>
      <c r="L61" s="43"/>
      <c r="M61" s="43"/>
      <c r="N61" s="42"/>
      <c r="O61" s="44"/>
      <c r="P61" s="42"/>
      <c r="Q61" s="44"/>
      <c r="R61" s="42"/>
      <c r="S61" s="60"/>
      <c r="T61" s="42"/>
      <c r="U61" s="44">
        <v>18</v>
      </c>
    </row>
    <row r="62" spans="1:21" ht="17.100000000000001" customHeight="1">
      <c r="A62" s="11">
        <v>26</v>
      </c>
      <c r="B62" s="162" t="s">
        <v>113</v>
      </c>
      <c r="C62" s="165" t="s">
        <v>114</v>
      </c>
      <c r="D62" s="14"/>
      <c r="E62" s="11">
        <v>3</v>
      </c>
      <c r="F62" s="181">
        <f t="shared" ref="F62:F65" si="13">SUM(G62:M62)</f>
        <v>18</v>
      </c>
      <c r="G62" s="17"/>
      <c r="H62" s="18">
        <v>18</v>
      </c>
      <c r="I62" s="18"/>
      <c r="J62" s="18"/>
      <c r="K62" s="18"/>
      <c r="L62" s="18"/>
      <c r="M62" s="18"/>
      <c r="N62" s="17"/>
      <c r="O62" s="20"/>
      <c r="P62" s="17"/>
      <c r="Q62" s="20"/>
      <c r="R62" s="17"/>
      <c r="S62" s="67">
        <v>18</v>
      </c>
      <c r="T62" s="17"/>
      <c r="U62" s="20"/>
    </row>
    <row r="63" spans="1:21" ht="17.100000000000001" customHeight="1">
      <c r="A63" s="11">
        <v>27</v>
      </c>
      <c r="B63" s="162" t="s">
        <v>115</v>
      </c>
      <c r="C63" s="165" t="s">
        <v>116</v>
      </c>
      <c r="D63" s="14"/>
      <c r="E63" s="11">
        <v>4</v>
      </c>
      <c r="F63" s="181">
        <f t="shared" si="13"/>
        <v>18</v>
      </c>
      <c r="G63" s="17"/>
      <c r="H63" s="18">
        <v>18</v>
      </c>
      <c r="I63" s="18"/>
      <c r="J63" s="18"/>
      <c r="K63" s="18"/>
      <c r="L63" s="18"/>
      <c r="M63" s="18"/>
      <c r="N63" s="17"/>
      <c r="O63" s="20"/>
      <c r="P63" s="17"/>
      <c r="Q63" s="20"/>
      <c r="R63" s="17"/>
      <c r="S63" s="67"/>
      <c r="T63" s="17"/>
      <c r="U63" s="20">
        <v>18</v>
      </c>
    </row>
    <row r="64" spans="1:21" ht="17.100000000000001" customHeight="1">
      <c r="A64" s="11">
        <v>28</v>
      </c>
      <c r="B64" s="162" t="s">
        <v>117</v>
      </c>
      <c r="C64" s="165" t="s">
        <v>118</v>
      </c>
      <c r="D64" s="14"/>
      <c r="E64" s="11">
        <v>3</v>
      </c>
      <c r="F64" s="181">
        <f t="shared" si="13"/>
        <v>18</v>
      </c>
      <c r="G64" s="17"/>
      <c r="H64" s="18">
        <v>18</v>
      </c>
      <c r="I64" s="18"/>
      <c r="J64" s="18"/>
      <c r="K64" s="18"/>
      <c r="L64" s="18"/>
      <c r="M64" s="18"/>
      <c r="N64" s="17"/>
      <c r="O64" s="20"/>
      <c r="P64" s="17"/>
      <c r="Q64" s="20"/>
      <c r="R64" s="17"/>
      <c r="S64" s="67">
        <v>18</v>
      </c>
      <c r="T64" s="17"/>
      <c r="U64" s="20"/>
    </row>
    <row r="65" spans="1:21" ht="17.100000000000001" customHeight="1" thickBot="1">
      <c r="A65" s="11">
        <v>29</v>
      </c>
      <c r="B65" s="162" t="s">
        <v>119</v>
      </c>
      <c r="C65" s="165" t="s">
        <v>120</v>
      </c>
      <c r="D65" s="14"/>
      <c r="E65" s="11">
        <v>4</v>
      </c>
      <c r="F65" s="181">
        <f t="shared" si="13"/>
        <v>18</v>
      </c>
      <c r="G65" s="17"/>
      <c r="H65" s="18">
        <v>18</v>
      </c>
      <c r="I65" s="18"/>
      <c r="J65" s="18"/>
      <c r="K65" s="18"/>
      <c r="L65" s="18"/>
      <c r="M65" s="18"/>
      <c r="N65" s="17"/>
      <c r="O65" s="20"/>
      <c r="P65" s="17"/>
      <c r="Q65" s="20"/>
      <c r="R65" s="17"/>
      <c r="S65" s="67"/>
      <c r="T65" s="17"/>
      <c r="U65" s="20">
        <v>18</v>
      </c>
    </row>
    <row r="66" spans="1:21" s="77" customFormat="1" ht="17.100000000000001" customHeight="1" thickTop="1" thickBot="1">
      <c r="A66" s="240" t="s">
        <v>19</v>
      </c>
      <c r="B66" s="286"/>
      <c r="C66" s="286"/>
      <c r="D66" s="286"/>
      <c r="E66" s="287"/>
      <c r="F66" s="182">
        <f t="shared" ref="F66:U66" si="14">SUM(F61:F65)</f>
        <v>90</v>
      </c>
      <c r="G66" s="184">
        <f t="shared" si="14"/>
        <v>0</v>
      </c>
      <c r="H66" s="185">
        <f t="shared" si="14"/>
        <v>90</v>
      </c>
      <c r="I66" s="185">
        <f t="shared" si="14"/>
        <v>0</v>
      </c>
      <c r="J66" s="185">
        <f t="shared" si="14"/>
        <v>0</v>
      </c>
      <c r="K66" s="185">
        <f t="shared" si="14"/>
        <v>0</v>
      </c>
      <c r="L66" s="185">
        <f t="shared" si="14"/>
        <v>0</v>
      </c>
      <c r="M66" s="185">
        <f t="shared" si="14"/>
        <v>0</v>
      </c>
      <c r="N66" s="184">
        <f t="shared" si="14"/>
        <v>0</v>
      </c>
      <c r="O66" s="186">
        <f t="shared" si="14"/>
        <v>0</v>
      </c>
      <c r="P66" s="184">
        <f t="shared" si="14"/>
        <v>0</v>
      </c>
      <c r="Q66" s="186">
        <f t="shared" si="14"/>
        <v>0</v>
      </c>
      <c r="R66" s="184">
        <f t="shared" si="14"/>
        <v>0</v>
      </c>
      <c r="S66" s="186">
        <f t="shared" si="14"/>
        <v>36</v>
      </c>
      <c r="T66" s="184">
        <f t="shared" si="14"/>
        <v>0</v>
      </c>
      <c r="U66" s="186">
        <f t="shared" si="14"/>
        <v>54</v>
      </c>
    </row>
    <row r="67" spans="1:21" ht="17.100000000000001" customHeight="1" thickTop="1">
      <c r="A67" s="213" t="s">
        <v>121</v>
      </c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</row>
    <row r="68" spans="1:21" ht="17.100000000000001" customHeight="1" thickBot="1">
      <c r="A68" s="216" t="s">
        <v>122</v>
      </c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</row>
    <row r="69" spans="1:21" ht="29.25" customHeight="1" thickTop="1">
      <c r="A69" s="39">
        <v>25</v>
      </c>
      <c r="B69" s="162" t="s">
        <v>194</v>
      </c>
      <c r="C69" s="206" t="s">
        <v>239</v>
      </c>
      <c r="D69" s="40"/>
      <c r="E69" s="39">
        <v>4</v>
      </c>
      <c r="F69" s="181">
        <f>SUM(G69:M69)</f>
        <v>18</v>
      </c>
      <c r="G69" s="42">
        <v>9</v>
      </c>
      <c r="H69" s="43">
        <v>9</v>
      </c>
      <c r="I69" s="43"/>
      <c r="J69" s="43"/>
      <c r="K69" s="43"/>
      <c r="L69" s="43"/>
      <c r="M69" s="43"/>
      <c r="N69" s="42"/>
      <c r="O69" s="44"/>
      <c r="P69" s="42"/>
      <c r="Q69" s="44"/>
      <c r="R69" s="42"/>
      <c r="S69" s="60"/>
      <c r="T69" s="42">
        <v>9</v>
      </c>
      <c r="U69" s="44">
        <v>9</v>
      </c>
    </row>
    <row r="70" spans="1:21" ht="17.100000000000001" customHeight="1">
      <c r="A70" s="11">
        <v>26</v>
      </c>
      <c r="B70" s="162" t="s">
        <v>123</v>
      </c>
      <c r="C70" s="165" t="s">
        <v>124</v>
      </c>
      <c r="D70" s="14"/>
      <c r="E70" s="11">
        <v>4</v>
      </c>
      <c r="F70" s="181">
        <f t="shared" ref="F70:F73" si="15">SUM(G70:M70)</f>
        <v>18</v>
      </c>
      <c r="G70" s="17">
        <v>18</v>
      </c>
      <c r="H70" s="18"/>
      <c r="I70" s="18"/>
      <c r="J70" s="18"/>
      <c r="K70" s="18"/>
      <c r="L70" s="18"/>
      <c r="M70" s="18"/>
      <c r="N70" s="17"/>
      <c r="O70" s="20"/>
      <c r="P70" s="17"/>
      <c r="Q70" s="20"/>
      <c r="R70" s="17"/>
      <c r="S70" s="67"/>
      <c r="T70" s="17">
        <v>18</v>
      </c>
      <c r="U70" s="20"/>
    </row>
    <row r="71" spans="1:21" ht="27.75" customHeight="1">
      <c r="A71" s="11">
        <v>27</v>
      </c>
      <c r="B71" s="162" t="s">
        <v>246</v>
      </c>
      <c r="C71" s="204" t="s">
        <v>240</v>
      </c>
      <c r="D71" s="14"/>
      <c r="E71" s="11">
        <v>3</v>
      </c>
      <c r="F71" s="181">
        <f t="shared" si="15"/>
        <v>18</v>
      </c>
      <c r="G71" s="17">
        <v>9</v>
      </c>
      <c r="H71" s="18">
        <v>9</v>
      </c>
      <c r="I71" s="18"/>
      <c r="J71" s="18"/>
      <c r="K71" s="18"/>
      <c r="L71" s="18"/>
      <c r="M71" s="18"/>
      <c r="N71" s="17"/>
      <c r="O71" s="20"/>
      <c r="P71" s="17"/>
      <c r="Q71" s="20"/>
      <c r="R71" s="17">
        <v>9</v>
      </c>
      <c r="S71" s="67">
        <v>9</v>
      </c>
      <c r="T71" s="17"/>
      <c r="U71" s="20"/>
    </row>
    <row r="72" spans="1:21" ht="17.100000000000001" customHeight="1">
      <c r="A72" s="11">
        <v>28</v>
      </c>
      <c r="B72" s="162" t="s">
        <v>125</v>
      </c>
      <c r="C72" s="165" t="s">
        <v>126</v>
      </c>
      <c r="D72" s="14"/>
      <c r="E72" s="11">
        <v>3</v>
      </c>
      <c r="F72" s="181">
        <f t="shared" si="15"/>
        <v>18</v>
      </c>
      <c r="G72" s="17">
        <v>9</v>
      </c>
      <c r="H72" s="18">
        <v>9</v>
      </c>
      <c r="I72" s="18"/>
      <c r="J72" s="18"/>
      <c r="K72" s="18"/>
      <c r="L72" s="18"/>
      <c r="M72" s="18"/>
      <c r="N72" s="17"/>
      <c r="O72" s="20"/>
      <c r="P72" s="17"/>
      <c r="Q72" s="20"/>
      <c r="R72" s="17">
        <v>9</v>
      </c>
      <c r="S72" s="67">
        <v>9</v>
      </c>
      <c r="T72" s="17"/>
      <c r="U72" s="20"/>
    </row>
    <row r="73" spans="1:21" ht="17.100000000000001" customHeight="1" thickBot="1">
      <c r="A73" s="11">
        <v>29</v>
      </c>
      <c r="B73" s="162" t="s">
        <v>127</v>
      </c>
      <c r="C73" s="165" t="s">
        <v>128</v>
      </c>
      <c r="D73" s="14"/>
      <c r="E73" s="11">
        <v>4</v>
      </c>
      <c r="F73" s="181">
        <f t="shared" si="15"/>
        <v>18</v>
      </c>
      <c r="G73" s="17">
        <v>9</v>
      </c>
      <c r="H73" s="18">
        <v>9</v>
      </c>
      <c r="I73" s="18"/>
      <c r="J73" s="18"/>
      <c r="K73" s="18"/>
      <c r="L73" s="18"/>
      <c r="M73" s="18"/>
      <c r="N73" s="17"/>
      <c r="O73" s="20"/>
      <c r="P73" s="17"/>
      <c r="Q73" s="20"/>
      <c r="R73" s="17"/>
      <c r="S73" s="67"/>
      <c r="T73" s="17">
        <v>9</v>
      </c>
      <c r="U73" s="20">
        <v>9</v>
      </c>
    </row>
    <row r="74" spans="1:21" s="77" customFormat="1" ht="17.100000000000001" customHeight="1" thickTop="1" thickBot="1">
      <c r="A74" s="282" t="s">
        <v>19</v>
      </c>
      <c r="B74" s="283"/>
      <c r="C74" s="283"/>
      <c r="D74" s="283"/>
      <c r="E74" s="284"/>
      <c r="F74" s="182">
        <f t="shared" ref="F74:U74" si="16">SUM(F69:F73)</f>
        <v>90</v>
      </c>
      <c r="G74" s="184">
        <f t="shared" si="16"/>
        <v>54</v>
      </c>
      <c r="H74" s="185">
        <f t="shared" si="16"/>
        <v>36</v>
      </c>
      <c r="I74" s="185">
        <f t="shared" si="16"/>
        <v>0</v>
      </c>
      <c r="J74" s="185">
        <f t="shared" si="16"/>
        <v>0</v>
      </c>
      <c r="K74" s="185">
        <f t="shared" si="16"/>
        <v>0</v>
      </c>
      <c r="L74" s="185">
        <f t="shared" si="16"/>
        <v>0</v>
      </c>
      <c r="M74" s="185">
        <f t="shared" si="16"/>
        <v>0</v>
      </c>
      <c r="N74" s="184">
        <f t="shared" si="16"/>
        <v>0</v>
      </c>
      <c r="O74" s="186">
        <f t="shared" si="16"/>
        <v>0</v>
      </c>
      <c r="P74" s="184">
        <f t="shared" si="16"/>
        <v>0</v>
      </c>
      <c r="Q74" s="186">
        <f t="shared" si="16"/>
        <v>0</v>
      </c>
      <c r="R74" s="184">
        <f t="shared" si="16"/>
        <v>18</v>
      </c>
      <c r="S74" s="186">
        <f t="shared" si="16"/>
        <v>18</v>
      </c>
      <c r="T74" s="184">
        <f t="shared" si="16"/>
        <v>36</v>
      </c>
      <c r="U74" s="186">
        <f t="shared" si="16"/>
        <v>18</v>
      </c>
    </row>
    <row r="75" spans="1:21" ht="17.100000000000001" customHeight="1" thickTop="1">
      <c r="A75" s="213" t="s">
        <v>129</v>
      </c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</row>
    <row r="76" spans="1:21" ht="17.100000000000001" customHeight="1" thickBot="1">
      <c r="A76" s="216" t="s">
        <v>130</v>
      </c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</row>
    <row r="77" spans="1:21" ht="17.100000000000001" customHeight="1" thickTop="1">
      <c r="A77" s="39">
        <v>25</v>
      </c>
      <c r="B77" s="162" t="s">
        <v>131</v>
      </c>
      <c r="C77" s="169" t="s">
        <v>132</v>
      </c>
      <c r="D77" s="40"/>
      <c r="E77" s="39">
        <v>3</v>
      </c>
      <c r="F77" s="181">
        <f>SUM(G77:M77)</f>
        <v>18</v>
      </c>
      <c r="G77" s="42">
        <v>18</v>
      </c>
      <c r="H77" s="43"/>
      <c r="I77" s="43"/>
      <c r="J77" s="43"/>
      <c r="K77" s="43"/>
      <c r="L77" s="43"/>
      <c r="M77" s="43"/>
      <c r="N77" s="42"/>
      <c r="O77" s="44"/>
      <c r="P77" s="42"/>
      <c r="Q77" s="44"/>
      <c r="R77" s="42">
        <v>18</v>
      </c>
      <c r="S77" s="60"/>
      <c r="T77" s="42"/>
      <c r="U77" s="44"/>
    </row>
    <row r="78" spans="1:21" ht="26.25" customHeight="1">
      <c r="A78" s="11">
        <v>26</v>
      </c>
      <c r="B78" s="205" t="s">
        <v>195</v>
      </c>
      <c r="C78" s="204" t="s">
        <v>241</v>
      </c>
      <c r="D78" s="14"/>
      <c r="E78" s="11">
        <v>3</v>
      </c>
      <c r="F78" s="181">
        <f t="shared" ref="F78:F82" si="17">SUM(G78:M78)</f>
        <v>18</v>
      </c>
      <c r="G78" s="17">
        <v>18</v>
      </c>
      <c r="H78" s="18"/>
      <c r="I78" s="18"/>
      <c r="J78" s="18"/>
      <c r="K78" s="18"/>
      <c r="L78" s="18"/>
      <c r="M78" s="18"/>
      <c r="N78" s="17"/>
      <c r="O78" s="20"/>
      <c r="P78" s="17"/>
      <c r="Q78" s="20"/>
      <c r="R78" s="17">
        <v>18</v>
      </c>
      <c r="S78" s="67"/>
      <c r="T78" s="17"/>
      <c r="U78" s="20"/>
    </row>
    <row r="79" spans="1:21" ht="29.25" customHeight="1">
      <c r="A79" s="11">
        <v>27</v>
      </c>
      <c r="B79" s="205" t="s">
        <v>192</v>
      </c>
      <c r="C79" s="211" t="s">
        <v>242</v>
      </c>
      <c r="D79" s="14"/>
      <c r="E79" s="11">
        <v>3</v>
      </c>
      <c r="F79" s="181">
        <f t="shared" si="17"/>
        <v>18</v>
      </c>
      <c r="G79" s="17">
        <v>18</v>
      </c>
      <c r="H79" s="18"/>
      <c r="I79" s="18"/>
      <c r="J79" s="18"/>
      <c r="K79" s="18"/>
      <c r="L79" s="18"/>
      <c r="M79" s="18"/>
      <c r="N79" s="17"/>
      <c r="O79" s="20"/>
      <c r="P79" s="17"/>
      <c r="Q79" s="20"/>
      <c r="R79" s="17">
        <v>18</v>
      </c>
      <c r="S79" s="67"/>
      <c r="T79" s="17"/>
      <c r="U79" s="20"/>
    </row>
    <row r="80" spans="1:21" ht="30" customHeight="1">
      <c r="A80" s="11">
        <v>28</v>
      </c>
      <c r="B80" s="162" t="s">
        <v>196</v>
      </c>
      <c r="C80" s="204" t="s">
        <v>243</v>
      </c>
      <c r="D80" s="14"/>
      <c r="E80" s="11">
        <v>4</v>
      </c>
      <c r="F80" s="181">
        <f t="shared" si="17"/>
        <v>9</v>
      </c>
      <c r="G80" s="17">
        <v>9</v>
      </c>
      <c r="H80" s="18"/>
      <c r="I80" s="18"/>
      <c r="J80" s="18"/>
      <c r="K80" s="18"/>
      <c r="L80" s="18"/>
      <c r="M80" s="18"/>
      <c r="N80" s="17"/>
      <c r="O80" s="20"/>
      <c r="P80" s="17"/>
      <c r="Q80" s="20"/>
      <c r="R80" s="17"/>
      <c r="S80" s="67"/>
      <c r="T80" s="17">
        <v>9</v>
      </c>
      <c r="U80" s="20"/>
    </row>
    <row r="81" spans="1:23" ht="17.100000000000001" customHeight="1">
      <c r="A81" s="11">
        <v>29</v>
      </c>
      <c r="B81" s="162" t="s">
        <v>133</v>
      </c>
      <c r="C81" s="165" t="s">
        <v>134</v>
      </c>
      <c r="D81" s="14"/>
      <c r="E81" s="11">
        <v>4</v>
      </c>
      <c r="F81" s="181">
        <f t="shared" si="17"/>
        <v>9</v>
      </c>
      <c r="G81" s="17">
        <v>9</v>
      </c>
      <c r="H81" s="18"/>
      <c r="I81" s="18"/>
      <c r="J81" s="18"/>
      <c r="K81" s="18"/>
      <c r="L81" s="18"/>
      <c r="M81" s="18"/>
      <c r="N81" s="17"/>
      <c r="O81" s="20"/>
      <c r="P81" s="17"/>
      <c r="Q81" s="20"/>
      <c r="R81" s="17"/>
      <c r="S81" s="67"/>
      <c r="T81" s="17">
        <v>9</v>
      </c>
      <c r="U81" s="20"/>
    </row>
    <row r="82" spans="1:23" ht="23.25" customHeight="1" thickBot="1">
      <c r="A82" s="11">
        <v>30</v>
      </c>
      <c r="B82" s="205" t="s">
        <v>197</v>
      </c>
      <c r="C82" s="204" t="s">
        <v>244</v>
      </c>
      <c r="D82" s="14"/>
      <c r="E82" s="11">
        <v>4</v>
      </c>
      <c r="F82" s="181">
        <f t="shared" si="17"/>
        <v>18</v>
      </c>
      <c r="G82" s="17">
        <v>18</v>
      </c>
      <c r="H82" s="18"/>
      <c r="I82" s="18"/>
      <c r="J82" s="18"/>
      <c r="K82" s="18"/>
      <c r="L82" s="18"/>
      <c r="M82" s="18"/>
      <c r="N82" s="17"/>
      <c r="O82" s="20"/>
      <c r="P82" s="17"/>
      <c r="Q82" s="20"/>
      <c r="R82" s="17"/>
      <c r="S82" s="67"/>
      <c r="T82" s="17">
        <v>18</v>
      </c>
      <c r="U82" s="20"/>
    </row>
    <row r="83" spans="1:23" s="77" customFormat="1" ht="17.100000000000001" customHeight="1" thickTop="1" thickBot="1">
      <c r="A83" s="87" t="s">
        <v>19</v>
      </c>
      <c r="B83" s="88"/>
      <c r="C83" s="88"/>
      <c r="D83" s="88"/>
      <c r="E83" s="180"/>
      <c r="F83" s="182">
        <f t="shared" ref="F83:U83" si="18">SUM(F77:F82)</f>
        <v>90</v>
      </c>
      <c r="G83" s="184">
        <f t="shared" si="18"/>
        <v>90</v>
      </c>
      <c r="H83" s="185">
        <f t="shared" si="18"/>
        <v>0</v>
      </c>
      <c r="I83" s="185">
        <f t="shared" si="18"/>
        <v>0</v>
      </c>
      <c r="J83" s="185">
        <f t="shared" si="18"/>
        <v>0</v>
      </c>
      <c r="K83" s="185">
        <f t="shared" si="18"/>
        <v>0</v>
      </c>
      <c r="L83" s="185">
        <f t="shared" si="18"/>
        <v>0</v>
      </c>
      <c r="M83" s="185">
        <f t="shared" si="18"/>
        <v>0</v>
      </c>
      <c r="N83" s="184">
        <f t="shared" si="18"/>
        <v>0</v>
      </c>
      <c r="O83" s="186">
        <f t="shared" si="18"/>
        <v>0</v>
      </c>
      <c r="P83" s="184">
        <f t="shared" si="18"/>
        <v>0</v>
      </c>
      <c r="Q83" s="186">
        <f t="shared" si="18"/>
        <v>0</v>
      </c>
      <c r="R83" s="184">
        <f t="shared" si="18"/>
        <v>54</v>
      </c>
      <c r="S83" s="186">
        <f t="shared" si="18"/>
        <v>0</v>
      </c>
      <c r="T83" s="184">
        <f t="shared" si="18"/>
        <v>36</v>
      </c>
      <c r="U83" s="186">
        <f t="shared" si="18"/>
        <v>0</v>
      </c>
    </row>
    <row r="84" spans="1:23" ht="17.100000000000001" hidden="1" customHeight="1" thickTop="1" thickBot="1">
      <c r="A84" s="219" t="s">
        <v>42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:23" ht="17.100000000000001" hidden="1" customHeight="1" thickTop="1">
      <c r="A85" s="10"/>
      <c r="B85" s="89"/>
      <c r="C85" s="56"/>
      <c r="D85" s="57"/>
      <c r="E85" s="57"/>
      <c r="F85" s="58">
        <f>SUM(G85:M85)</f>
        <v>0</v>
      </c>
      <c r="G85" s="61"/>
      <c r="H85" s="90"/>
      <c r="I85" s="90"/>
      <c r="J85" s="90"/>
      <c r="K85" s="90"/>
      <c r="L85" s="90"/>
      <c r="M85" s="90"/>
      <c r="N85" s="61"/>
      <c r="O85" s="59"/>
      <c r="P85" s="61"/>
      <c r="Q85" s="59"/>
      <c r="R85" s="61"/>
      <c r="S85" s="91"/>
      <c r="T85" s="61"/>
      <c r="U85" s="59"/>
    </row>
    <row r="86" spans="1:23" ht="17.100000000000001" hidden="1" customHeight="1">
      <c r="A86" s="11"/>
      <c r="B86" s="12"/>
      <c r="C86" s="13"/>
      <c r="D86" s="14"/>
      <c r="E86" s="14"/>
      <c r="F86" s="16">
        <f>SUM(G86:M86)</f>
        <v>0</v>
      </c>
      <c r="G86" s="17"/>
      <c r="H86" s="18"/>
      <c r="I86" s="18"/>
      <c r="J86" s="18"/>
      <c r="K86" s="18"/>
      <c r="L86" s="18"/>
      <c r="M86" s="18"/>
      <c r="N86" s="17"/>
      <c r="O86" s="20"/>
      <c r="P86" s="17"/>
      <c r="Q86" s="20"/>
      <c r="R86" s="17"/>
      <c r="S86" s="67"/>
      <c r="T86" s="17"/>
      <c r="U86" s="20"/>
    </row>
    <row r="87" spans="1:23" ht="17.100000000000001" hidden="1" customHeight="1">
      <c r="A87" s="11"/>
      <c r="B87" s="12"/>
      <c r="C87" s="13"/>
      <c r="D87" s="14"/>
      <c r="E87" s="14"/>
      <c r="F87" s="16">
        <f>SUM(G87:M87)</f>
        <v>0</v>
      </c>
      <c r="G87" s="17"/>
      <c r="H87" s="18"/>
      <c r="I87" s="18"/>
      <c r="J87" s="18"/>
      <c r="K87" s="18"/>
      <c r="L87" s="18"/>
      <c r="M87" s="18"/>
      <c r="N87" s="17"/>
      <c r="O87" s="20"/>
      <c r="P87" s="17"/>
      <c r="Q87" s="20"/>
      <c r="R87" s="17"/>
      <c r="S87" s="67"/>
      <c r="T87" s="17"/>
      <c r="U87" s="20"/>
    </row>
    <row r="88" spans="1:23" ht="17.100000000000001" hidden="1" customHeight="1">
      <c r="A88" s="11"/>
      <c r="B88" s="12"/>
      <c r="C88" s="13"/>
      <c r="D88" s="14"/>
      <c r="E88" s="14"/>
      <c r="F88" s="16">
        <f>SUM(G88:M88)</f>
        <v>0</v>
      </c>
      <c r="G88" s="17"/>
      <c r="H88" s="18"/>
      <c r="I88" s="18"/>
      <c r="J88" s="18"/>
      <c r="K88" s="18"/>
      <c r="L88" s="18"/>
      <c r="M88" s="18"/>
      <c r="N88" s="17"/>
      <c r="O88" s="20"/>
      <c r="P88" s="17"/>
      <c r="Q88" s="20"/>
      <c r="R88" s="17"/>
      <c r="S88" s="67"/>
      <c r="T88" s="17"/>
      <c r="U88" s="20"/>
    </row>
    <row r="89" spans="1:23" ht="17.100000000000001" hidden="1" customHeight="1" thickBot="1">
      <c r="A89" s="46"/>
      <c r="B89" s="12"/>
      <c r="C89" s="13"/>
      <c r="D89" s="14"/>
      <c r="E89" s="14"/>
      <c r="F89" s="16">
        <f>SUM(G89:M89)</f>
        <v>0</v>
      </c>
      <c r="G89" s="17"/>
      <c r="H89" s="18"/>
      <c r="I89" s="18"/>
      <c r="J89" s="18"/>
      <c r="K89" s="18"/>
      <c r="L89" s="18"/>
      <c r="M89" s="18"/>
      <c r="N89" s="17"/>
      <c r="O89" s="20"/>
      <c r="P89" s="17"/>
      <c r="Q89" s="20"/>
      <c r="R89" s="17"/>
      <c r="S89" s="67"/>
      <c r="T89" s="17"/>
      <c r="U89" s="20"/>
    </row>
    <row r="90" spans="1:23" s="77" customFormat="1" ht="17.100000000000001" hidden="1" customHeight="1" thickTop="1" thickBot="1">
      <c r="A90" s="229" t="s">
        <v>19</v>
      </c>
      <c r="B90" s="275"/>
      <c r="C90" s="31"/>
      <c r="D90" s="33"/>
      <c r="E90" s="33"/>
      <c r="F90" s="32">
        <f>SUM(F85:F89)</f>
        <v>0</v>
      </c>
      <c r="G90" s="34">
        <f t="shared" ref="G90:U90" si="19">SUM(G85:G89)</f>
        <v>0</v>
      </c>
      <c r="H90" s="35">
        <f t="shared" si="19"/>
        <v>0</v>
      </c>
      <c r="I90" s="35">
        <f t="shared" si="19"/>
        <v>0</v>
      </c>
      <c r="J90" s="35">
        <f t="shared" si="19"/>
        <v>0</v>
      </c>
      <c r="K90" s="35">
        <f t="shared" si="19"/>
        <v>0</v>
      </c>
      <c r="L90" s="35">
        <f t="shared" si="19"/>
        <v>0</v>
      </c>
      <c r="M90" s="35">
        <f t="shared" si="19"/>
        <v>0</v>
      </c>
      <c r="N90" s="34">
        <f t="shared" si="19"/>
        <v>0</v>
      </c>
      <c r="O90" s="36">
        <f t="shared" si="19"/>
        <v>0</v>
      </c>
      <c r="P90" s="34">
        <f t="shared" si="19"/>
        <v>0</v>
      </c>
      <c r="Q90" s="36">
        <f t="shared" si="19"/>
        <v>0</v>
      </c>
      <c r="R90" s="34">
        <f t="shared" si="19"/>
        <v>0</v>
      </c>
      <c r="S90" s="36">
        <f t="shared" si="19"/>
        <v>0</v>
      </c>
      <c r="T90" s="34">
        <f t="shared" si="19"/>
        <v>0</v>
      </c>
      <c r="U90" s="36">
        <f t="shared" si="19"/>
        <v>0</v>
      </c>
    </row>
    <row r="91" spans="1:23" ht="17.100000000000001" customHeight="1" thickTop="1" thickBot="1">
      <c r="A91" s="219" t="s">
        <v>135</v>
      </c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:23" ht="17.100000000000001" customHeight="1" thickTop="1" thickBot="1">
      <c r="A92" s="127"/>
      <c r="B92" s="174" t="s">
        <v>245</v>
      </c>
      <c r="C92" s="173" t="s">
        <v>136</v>
      </c>
      <c r="D92" s="130"/>
      <c r="E92" s="131">
        <v>2</v>
      </c>
      <c r="F92" s="132"/>
      <c r="G92" s="133"/>
      <c r="H92" s="134"/>
      <c r="I92" s="134"/>
      <c r="J92" s="134"/>
      <c r="K92" s="134"/>
      <c r="L92" s="134"/>
      <c r="M92" s="135"/>
      <c r="N92" s="133"/>
      <c r="O92" s="135"/>
      <c r="P92" s="136"/>
      <c r="Q92" s="137"/>
      <c r="R92" s="133"/>
      <c r="S92" s="135"/>
      <c r="T92" s="136"/>
      <c r="U92" s="36"/>
    </row>
    <row r="93" spans="1:23" ht="17.100000000000001" customHeight="1" thickTop="1">
      <c r="B93" s="2" t="s">
        <v>49</v>
      </c>
      <c r="F93" s="77"/>
    </row>
    <row r="94" spans="1:23" ht="17.100000000000001" customHeight="1">
      <c r="A94" s="279" t="s">
        <v>183</v>
      </c>
      <c r="B94" s="280"/>
      <c r="C94" s="281"/>
      <c r="D94" s="187">
        <f>N100+P100+R100+T100</f>
        <v>10</v>
      </c>
      <c r="E94" s="187">
        <f>O100+Q100+S100+U100</f>
        <v>20</v>
      </c>
      <c r="F94" s="189">
        <f>F21+F30+F36+F45+F50+F66</f>
        <v>576</v>
      </c>
      <c r="G94" s="189">
        <f t="shared" ref="G94:U94" si="20">G21+G30+G36+G45+G50+G66</f>
        <v>189</v>
      </c>
      <c r="H94" s="189">
        <f t="shared" si="20"/>
        <v>279</v>
      </c>
      <c r="I94" s="189">
        <f t="shared" si="20"/>
        <v>9</v>
      </c>
      <c r="J94" s="189">
        <f t="shared" si="20"/>
        <v>0</v>
      </c>
      <c r="K94" s="189">
        <f t="shared" si="20"/>
        <v>45</v>
      </c>
      <c r="L94" s="189">
        <f t="shared" si="20"/>
        <v>54</v>
      </c>
      <c r="M94" s="189">
        <f t="shared" si="20"/>
        <v>0</v>
      </c>
      <c r="N94" s="189">
        <f t="shared" si="20"/>
        <v>57</v>
      </c>
      <c r="O94" s="189">
        <f t="shared" si="20"/>
        <v>84</v>
      </c>
      <c r="P94" s="189">
        <f t="shared" si="20"/>
        <v>78</v>
      </c>
      <c r="Q94" s="189">
        <f t="shared" si="20"/>
        <v>105</v>
      </c>
      <c r="R94" s="189">
        <f t="shared" si="20"/>
        <v>27</v>
      </c>
      <c r="S94" s="189">
        <f t="shared" si="20"/>
        <v>99</v>
      </c>
      <c r="T94" s="189">
        <f t="shared" si="20"/>
        <v>27</v>
      </c>
      <c r="U94" s="189">
        <f t="shared" si="20"/>
        <v>99</v>
      </c>
      <c r="V94" s="3"/>
      <c r="W94" s="3"/>
    </row>
    <row r="95" spans="1:23" ht="17.100000000000001" customHeight="1">
      <c r="A95" s="279" t="s">
        <v>184</v>
      </c>
      <c r="B95" s="280"/>
      <c r="C95" s="281"/>
      <c r="D95" s="187">
        <f t="shared" ref="D95:E97" si="21">N101+P101+R101+T101</f>
        <v>10</v>
      </c>
      <c r="E95" s="187">
        <f t="shared" si="21"/>
        <v>20</v>
      </c>
      <c r="F95" s="189">
        <f t="shared" ref="F95:U95" si="22">F21+F30+F36+F45+F50+F66</f>
        <v>576</v>
      </c>
      <c r="G95" s="189">
        <f t="shared" si="22"/>
        <v>189</v>
      </c>
      <c r="H95" s="189">
        <f t="shared" si="22"/>
        <v>279</v>
      </c>
      <c r="I95" s="189">
        <f t="shared" si="22"/>
        <v>9</v>
      </c>
      <c r="J95" s="189">
        <f t="shared" si="22"/>
        <v>0</v>
      </c>
      <c r="K95" s="189">
        <f t="shared" si="22"/>
        <v>45</v>
      </c>
      <c r="L95" s="189">
        <f t="shared" si="22"/>
        <v>54</v>
      </c>
      <c r="M95" s="189">
        <f t="shared" si="22"/>
        <v>0</v>
      </c>
      <c r="N95" s="189">
        <f t="shared" si="22"/>
        <v>57</v>
      </c>
      <c r="O95" s="189">
        <f t="shared" si="22"/>
        <v>84</v>
      </c>
      <c r="P95" s="189">
        <f t="shared" si="22"/>
        <v>78</v>
      </c>
      <c r="Q95" s="189">
        <f t="shared" si="22"/>
        <v>105</v>
      </c>
      <c r="R95" s="189">
        <f t="shared" si="22"/>
        <v>27</v>
      </c>
      <c r="S95" s="189">
        <f t="shared" si="22"/>
        <v>99</v>
      </c>
      <c r="T95" s="189">
        <f t="shared" si="22"/>
        <v>27</v>
      </c>
      <c r="U95" s="189">
        <f t="shared" si="22"/>
        <v>99</v>
      </c>
      <c r="V95" s="3"/>
      <c r="W95" s="3"/>
    </row>
    <row r="96" spans="1:23" ht="17.100000000000001" customHeight="1">
      <c r="A96" s="279" t="s">
        <v>185</v>
      </c>
      <c r="B96" s="280"/>
      <c r="C96" s="281"/>
      <c r="D96" s="187">
        <f t="shared" si="21"/>
        <v>10</v>
      </c>
      <c r="E96" s="187">
        <f t="shared" si="21"/>
        <v>20</v>
      </c>
      <c r="F96" s="189">
        <f t="shared" ref="F96:U96" si="23">F21+F30+F36+F45+F50+F74</f>
        <v>576</v>
      </c>
      <c r="G96" s="189">
        <f t="shared" si="23"/>
        <v>243</v>
      </c>
      <c r="H96" s="189">
        <f t="shared" si="23"/>
        <v>225</v>
      </c>
      <c r="I96" s="189">
        <f t="shared" si="23"/>
        <v>9</v>
      </c>
      <c r="J96" s="189">
        <f t="shared" si="23"/>
        <v>0</v>
      </c>
      <c r="K96" s="189">
        <f t="shared" si="23"/>
        <v>45</v>
      </c>
      <c r="L96" s="189">
        <f t="shared" si="23"/>
        <v>54</v>
      </c>
      <c r="M96" s="189">
        <f t="shared" si="23"/>
        <v>0</v>
      </c>
      <c r="N96" s="189">
        <f t="shared" si="23"/>
        <v>57</v>
      </c>
      <c r="O96" s="189">
        <f t="shared" si="23"/>
        <v>84</v>
      </c>
      <c r="P96" s="189">
        <f t="shared" si="23"/>
        <v>78</v>
      </c>
      <c r="Q96" s="189">
        <f t="shared" si="23"/>
        <v>105</v>
      </c>
      <c r="R96" s="189">
        <f t="shared" si="23"/>
        <v>45</v>
      </c>
      <c r="S96" s="189">
        <f t="shared" si="23"/>
        <v>81</v>
      </c>
      <c r="T96" s="189">
        <f t="shared" si="23"/>
        <v>63</v>
      </c>
      <c r="U96" s="189">
        <f t="shared" si="23"/>
        <v>63</v>
      </c>
      <c r="V96" s="3"/>
      <c r="W96" s="3"/>
    </row>
    <row r="97" spans="1:23" ht="17.100000000000001" customHeight="1">
      <c r="A97" s="279" t="s">
        <v>186</v>
      </c>
      <c r="B97" s="280"/>
      <c r="C97" s="281"/>
      <c r="D97" s="187">
        <f t="shared" si="21"/>
        <v>10</v>
      </c>
      <c r="E97" s="187">
        <f t="shared" si="21"/>
        <v>21</v>
      </c>
      <c r="F97" s="189">
        <f t="shared" ref="F97:U97" si="24">F21+F30+F36+F45+F50+F83</f>
        <v>576</v>
      </c>
      <c r="G97" s="189">
        <f t="shared" si="24"/>
        <v>279</v>
      </c>
      <c r="H97" s="189">
        <f t="shared" si="24"/>
        <v>189</v>
      </c>
      <c r="I97" s="189">
        <f t="shared" si="24"/>
        <v>9</v>
      </c>
      <c r="J97" s="189">
        <f t="shared" si="24"/>
        <v>0</v>
      </c>
      <c r="K97" s="189">
        <f t="shared" si="24"/>
        <v>45</v>
      </c>
      <c r="L97" s="189">
        <f t="shared" si="24"/>
        <v>54</v>
      </c>
      <c r="M97" s="189">
        <f t="shared" si="24"/>
        <v>0</v>
      </c>
      <c r="N97" s="189">
        <f t="shared" si="24"/>
        <v>57</v>
      </c>
      <c r="O97" s="189">
        <f t="shared" si="24"/>
        <v>84</v>
      </c>
      <c r="P97" s="189">
        <f t="shared" si="24"/>
        <v>78</v>
      </c>
      <c r="Q97" s="189">
        <f t="shared" si="24"/>
        <v>105</v>
      </c>
      <c r="R97" s="189">
        <f t="shared" si="24"/>
        <v>81</v>
      </c>
      <c r="S97" s="189">
        <f t="shared" si="24"/>
        <v>63</v>
      </c>
      <c r="T97" s="189">
        <f t="shared" si="24"/>
        <v>63</v>
      </c>
      <c r="U97" s="189">
        <f t="shared" si="24"/>
        <v>45</v>
      </c>
      <c r="V97" s="3"/>
      <c r="W97" s="3"/>
    </row>
    <row r="98" spans="1:23" ht="17.100000000000001" customHeight="1">
      <c r="A98" s="272"/>
      <c r="B98" s="272"/>
      <c r="C98" s="272"/>
      <c r="D98" s="192"/>
      <c r="E98" s="192"/>
      <c r="F98" s="193"/>
      <c r="G98" s="193"/>
      <c r="H98" s="193"/>
      <c r="I98" s="193"/>
      <c r="J98" s="193"/>
      <c r="K98" s="193"/>
      <c r="L98" s="193"/>
      <c r="M98" s="193"/>
      <c r="N98" s="273" t="s">
        <v>52</v>
      </c>
      <c r="O98" s="273"/>
      <c r="P98" s="273"/>
      <c r="Q98" s="273"/>
      <c r="R98" s="273"/>
      <c r="V98" s="3"/>
      <c r="W98" s="3"/>
    </row>
    <row r="99" spans="1:23" ht="17.100000000000001" customHeight="1" thickBot="1">
      <c r="C99" s="147"/>
      <c r="D99" s="177" t="s">
        <v>50</v>
      </c>
      <c r="E99" s="146"/>
      <c r="F99" s="178">
        <f>SUM(N97:U97)</f>
        <v>576</v>
      </c>
      <c r="K99" s="175"/>
      <c r="L99" s="175"/>
      <c r="M99" s="175"/>
      <c r="N99" s="191" t="s">
        <v>7</v>
      </c>
      <c r="O99" s="191"/>
      <c r="P99" s="191" t="s">
        <v>8</v>
      </c>
      <c r="Q99" s="191"/>
      <c r="R99" s="191" t="s">
        <v>9</v>
      </c>
      <c r="S99" s="191"/>
      <c r="T99" s="191" t="s">
        <v>10</v>
      </c>
      <c r="U99" s="191"/>
    </row>
    <row r="100" spans="1:23" ht="17.100000000000001" customHeight="1" thickBot="1">
      <c r="D100" s="177" t="s">
        <v>51</v>
      </c>
      <c r="F100" s="291">
        <f>SUM(G97:M97)</f>
        <v>576</v>
      </c>
      <c r="G100" s="291"/>
      <c r="H100" s="291"/>
      <c r="I100" s="291"/>
      <c r="J100" s="291"/>
      <c r="K100" s="175"/>
      <c r="L100" s="175"/>
      <c r="M100" s="176" t="s">
        <v>137</v>
      </c>
      <c r="N100" s="194">
        <f>COUNTIFS(D15:D20,1)+COUNTIFS(D23:D29,1)+COUNTIFS(D32:D35,1)+COUNTIFS(D38:D44,1)+COUNTIFS(D47:D49,1)+COUNTIFS(D53:D57,1)+COUNTIFS(D92,1)</f>
        <v>4</v>
      </c>
      <c r="O100" s="195">
        <f>COUNTIFS(E15:E20,1)+COUNTIFS(E23:E29,1)+COUNTIFS(E32:E35,1)+COUNTIFS(E38:E44,1)+COUNTIFS(E47:E49,1)+COUNTIFS(E53:E57,1)+COUNTIFS(E92,1)</f>
        <v>2</v>
      </c>
      <c r="P100" s="194">
        <f>COUNTIFS(D15:D20,2)+COUNTIFS(D23:D29,2)+COUNTIFS(D32:D35,2)+COUNTIFS(D38:D44,2)+COUNTIFS(D47:D49,2)+COUNTIFS(D53:D57,2)+COUNTIFS(D92,2)</f>
        <v>4</v>
      </c>
      <c r="Q100" s="195">
        <f>COUNTIFS(E15:E20,2)+COUNTIFS(E23:E29,2)+COUNTIFS(E32:E35,2)+COUNTIFS(E38:E44,2)+COUNTIFS(E47:E49,2)+COUNTIFS(E53:E57,2)+COUNTIFS(E92,2)</f>
        <v>6</v>
      </c>
      <c r="R100" s="194">
        <f>COUNTIFS(D15:D20,3)+COUNTIFS(D23:D29,3)+COUNTIFS(D32:D35,3)+COUNTIFS(D38:D44,3)+COUNTIFS(D47:D49,3)+COUNTIFS(D53:D57,3)+COUNTIFS(D92,3)</f>
        <v>2</v>
      </c>
      <c r="S100" s="195">
        <f>COUNTIFS(E15:E20,3)+COUNTIFS(E23:E29,3)+COUNTIFS(E32:E35,3)+COUNTIFS(E38:E44,3)+COUNTIFS(E47:E49,3)+COUNTIFS(E53:E57,3)+COUNTIFS(E92,3)</f>
        <v>4</v>
      </c>
      <c r="T100" s="194">
        <f>COUNTIFS(D15:D20,4)+COUNTIFS(D23:D29,4)+COUNTIFS(D32:D35,4)+COUNTIFS(D38:D44,4)+COUNTIFS(D47:D49,4)+COUNTIFS(D53:D57,4)+COUNTIFS(D92,4)</f>
        <v>0</v>
      </c>
      <c r="U100" s="195">
        <f>COUNTIFS(E15:E20,4)+COUNTIFS(E23:E29,4)+COUNTIFS(E32:E35,4)+COUNTIFS(E38:E44,4)+COUNTIFS(E47:E49,4)+COUNTIFS(E53:E57,4)+COUNTIFS(E92,4)</f>
        <v>8</v>
      </c>
      <c r="V100" s="72"/>
      <c r="W100" s="72"/>
    </row>
    <row r="101" spans="1:23" ht="17.100000000000001" customHeight="1" thickTop="1" thickBot="1">
      <c r="F101" s="77"/>
      <c r="L101" s="175"/>
      <c r="M101" s="176" t="s">
        <v>138</v>
      </c>
      <c r="N101" s="196">
        <f>COUNTIFS(D15:D20,1)+COUNTIFS(D23:D29,1)+COUNTIFS(D32:D35,1)+COUNTIFS(D38:D44,1)+COUNTIFS(D47:D49,1)+COUNTIFS(D61:D65,1)+COUNTIFS(D92,1)</f>
        <v>4</v>
      </c>
      <c r="O101" s="197">
        <f>COUNTIFS(E15:E20,1)+COUNTIFS(E23:E29,1)+COUNTIFS(E32:E35,1)+COUNTIFS(E38:E44,1)+COUNTIFS(E47:E49,1)+COUNTIFS(E61:E65,1)+COUNTIFS(E92,1)</f>
        <v>2</v>
      </c>
      <c r="P101" s="196">
        <f>COUNTIFS(D15:D20,2)+COUNTIFS(D23:D29,2)+COUNTIFS(D32:D35,2)+COUNTIFS(D38:D44,2)+COUNTIFS(D47:D49,2)+COUNTIFS(D61:D65,2)+COUNTIFS(D92,2)</f>
        <v>4</v>
      </c>
      <c r="Q101" s="197">
        <f>COUNTIFS(E15:E20,2)+COUNTIFS(E23:E29,2)+COUNTIFS(E32:E35,2)+COUNTIFS(E38:E44,2)+COUNTIFS(E47:E49,2)+COUNTIFS(E61:E65,2)+COUNTIFS(E92,2)</f>
        <v>6</v>
      </c>
      <c r="R101" s="196">
        <f>COUNTIFS(D15:D20,3)+COUNTIFS(D23:D29,3)+COUNTIFS(D32:D35,3)+COUNTIFS(D38:D44,3)+COUNTIFS(D47:D49,3)+COUNTIFS(D61:D65,3)+COUNTIFS(D92,3)</f>
        <v>2</v>
      </c>
      <c r="S101" s="197">
        <f>COUNTIFS(E15:E20,3)+COUNTIFS(E23:E29,3)+COUNTIFS(E32:E35,3)+COUNTIFS(E38:E44,3)+COUNTIFS(E47:E49,3)+COUNTIFS(E61:E65,3)+COUNTIFS(E92,3)</f>
        <v>4</v>
      </c>
      <c r="T101" s="196">
        <f>COUNTIFS(D15:D20,4)+COUNTIFS(D23:D29,4)+COUNTIFS(D32:D35,4)+COUNTIFS(D38:D44,4)+COUNTIFS(D47:D49,4)+COUNTIFS(D61:D65,4)+COUNTIFS(D92,4)</f>
        <v>0</v>
      </c>
      <c r="U101" s="197">
        <f>COUNTIFS(E15:E20,4)+COUNTIFS(E23:E29,4)+COUNTIFS(E32:E35,4)+COUNTIFS(E38:E44,4)+COUNTIFS(E47:E49,4)+COUNTIFS(E61:E65,4)+COUNTIFS(E92,4)</f>
        <v>8</v>
      </c>
      <c r="V101" s="72"/>
      <c r="W101" s="72"/>
    </row>
    <row r="102" spans="1:23" ht="17.100000000000001" customHeight="1" thickTop="1" thickBot="1">
      <c r="A102" s="2" t="s">
        <v>188</v>
      </c>
      <c r="F102" s="77"/>
      <c r="I102" s="175"/>
      <c r="J102" s="175"/>
      <c r="K102" s="175"/>
      <c r="L102" s="175"/>
      <c r="M102" s="176" t="s">
        <v>139</v>
      </c>
      <c r="N102" s="196">
        <f>COUNTIFS(D15:D20,1)+COUNTIFS(D23:D29,1)+COUNTIFS(D32:D35,1)+COUNTIFS(D38:D44,1)+COUNTIFS(D47:D49,1)+COUNTIFS(D69:D73,1)+COUNTIFS(D92,1)</f>
        <v>4</v>
      </c>
      <c r="O102" s="197">
        <f>COUNTIFS(E15:E20,1)+COUNTIFS(E23:E29,1)+COUNTIFS(E32:E35,1)+COUNTIFS(E38:E44,1)+COUNTIFS(E47:E49,1)+COUNTIFS(E69:E73,1)+COUNTIFS(E92,1)</f>
        <v>2</v>
      </c>
      <c r="P102" s="196">
        <f>COUNTIFS(D15:D20,2)+COUNTIFS(D23:D29,2)+COUNTIFS(D32:D35,2)+COUNTIFS(D38:D44,2)+COUNTIFS(D47:D49,2)+COUNTIFS(D69:D73,2)+COUNTIFS(D92,2)</f>
        <v>4</v>
      </c>
      <c r="Q102" s="197">
        <f>COUNTIFS(E15:E20,2)+COUNTIFS(E23:E29,2)+COUNTIFS(E32:E35,2)+COUNTIFS(E38:E44,2)+COUNTIFS(E47:E49,2)+COUNTIFS(E69:E73,2)+COUNTIFS(E92,2)</f>
        <v>6</v>
      </c>
      <c r="R102" s="196">
        <f>COUNTIFS(D15:D20,3)+COUNTIFS(D23:D29,3)+COUNTIFS(D32:D35,3)+COUNTIFS(D38:D44,3)+COUNTIFS(D47:D49,3)+COUNTIFS(D69:D73,3)+COUNTIFS(D92,3)</f>
        <v>2</v>
      </c>
      <c r="S102" s="197">
        <f>COUNTIFS(E15:E20,3)+COUNTIFS(E23:E29,3)+COUNTIFS(E32:E35,3)+COUNTIFS(E38:E44,3)+COUNTIFS(E47:E49,3)+COUNTIFS(E69:E73,3)+COUNTIFS(E92,3)</f>
        <v>4</v>
      </c>
      <c r="T102" s="196">
        <f>COUNTIFS(D15:D20,4)+COUNTIFS(D23:D29,4)+COUNTIFS(D32:D35,4)+COUNTIFS(D38:D44,4)+COUNTIFS(D47:D49,4)+COUNTIFS(D69:D73,4)+COUNTIFS(D92,4)</f>
        <v>0</v>
      </c>
      <c r="U102" s="197">
        <f>COUNTIFS(E15:E20,4)+COUNTIFS(E23:E29,4)+COUNTIFS(E32:E35,4)+COUNTIFS(E38:E44,4)+COUNTIFS(E47:E49,4)+COUNTIFS(E69:E73,4)+COUNTIFS(E92,4)</f>
        <v>8</v>
      </c>
      <c r="V102" s="72"/>
      <c r="W102" s="72"/>
    </row>
    <row r="103" spans="1:23" ht="17.100000000000001" customHeight="1" thickTop="1" thickBot="1">
      <c r="F103" s="77"/>
      <c r="I103" s="146"/>
      <c r="J103" s="146"/>
      <c r="K103" s="175"/>
      <c r="L103" s="146"/>
      <c r="M103" s="176" t="s">
        <v>140</v>
      </c>
      <c r="N103" s="198">
        <f>COUNTIFS(D15:D20,1)+COUNTIFS(D23:D29,1)+COUNTIFS(D32:D35,1)+COUNTIFS(D38:D44,1)+COUNTIFS(D47:D49,1)+COUNTIFS(D77:D82,1)+COUNTIFS(D92,1)</f>
        <v>4</v>
      </c>
      <c r="O103" s="199">
        <f>COUNTIFS(E15:E20,1)+COUNTIFS(E23:E29,1)+COUNTIFS(E32:E35,1)+COUNTIFS(E38:E44,1)+COUNTIFS(E47:E49,1)+COUNTIFS(E77:E82,1)+COUNTIFS(E92,1)</f>
        <v>2</v>
      </c>
      <c r="P103" s="198">
        <f>COUNTIFS(D15:D20,2)+COUNTIFS(D23:D29,2)+COUNTIFS(D32:D35,2)+COUNTIFS(D38:D44,2)+COUNTIFS(D47:D49,2)+COUNTIFS(D77:D82,2)+COUNTIFS(D92,2)</f>
        <v>4</v>
      </c>
      <c r="Q103" s="199">
        <f>COUNTIFS(E15:E20,2)+COUNTIFS(E23:E29,2)+COUNTIFS(E32:E35,2)+COUNTIFS(E38:E44,2)+COUNTIFS(E47:E49,2)+COUNTIFS(E77:E82,2)+COUNTIFS(E92,2)</f>
        <v>6</v>
      </c>
      <c r="R103" s="198">
        <f>COUNTIFS(D15:D20,3)+COUNTIFS(D23:D29,3)+COUNTIFS(D32:D35,3)+COUNTIFS(D38:D44,3)+COUNTIFS(D47:D49,3)+COUNTIFS(D77:D82,3)+COUNTIFS(D92,3)</f>
        <v>2</v>
      </c>
      <c r="S103" s="199">
        <f>COUNTIFS(E15:E20,3)+COUNTIFS(E23:E29,3)+COUNTIFS(E32:E35,3)+COUNTIFS(E38:E44,3)+COUNTIFS(E47:E49,3)+COUNTIFS(E77:E82,3)+COUNTIFS(E92,3)</f>
        <v>5</v>
      </c>
      <c r="T103" s="198">
        <f>COUNTIFS(D15:D20,4)+COUNTIFS(D23:D29,4)+COUNTIFS(D8:D19,4)+COUNTIFS(D38:D44,4)+COUNTIFS(D47:D49,4)+COUNTIFS(D77:D82,4)+COUNTIFS(D92,4)</f>
        <v>0</v>
      </c>
      <c r="U103" s="199">
        <f>COUNTIFS(E15:E20,4)+COUNTIFS(E23:E29,4)+COUNTIFS(E8:E19,4)+COUNTIFS(E38:E44,4)+COUNTIFS(E47:E49,4)+COUNTIFS(E77:E82,4)+COUNTIFS(E92,4)</f>
        <v>8</v>
      </c>
      <c r="V103" s="72"/>
      <c r="W103" s="72"/>
    </row>
    <row r="104" spans="1:23" ht="17.100000000000001" customHeight="1">
      <c r="F104" s="77"/>
    </row>
    <row r="105" spans="1:23" ht="17.100000000000001" customHeight="1">
      <c r="F105" s="77"/>
    </row>
    <row r="106" spans="1:23" ht="17.100000000000001" customHeight="1">
      <c r="F106" s="77"/>
    </row>
    <row r="107" spans="1:23" ht="17.100000000000001" customHeight="1">
      <c r="F107" s="77"/>
    </row>
    <row r="108" spans="1:23" ht="17.100000000000001" customHeight="1">
      <c r="F108" s="77"/>
    </row>
    <row r="109" spans="1:23" ht="17.100000000000001" customHeight="1">
      <c r="F109" s="77"/>
    </row>
    <row r="110" spans="1:23" ht="17.100000000000001" customHeight="1">
      <c r="F110" s="77"/>
    </row>
    <row r="111" spans="1:23" ht="17.100000000000001" customHeight="1">
      <c r="F111" s="77"/>
    </row>
    <row r="112" spans="1:23" ht="17.100000000000001" customHeight="1">
      <c r="F112" s="77"/>
    </row>
    <row r="113" spans="6:6" ht="17.100000000000001" customHeight="1">
      <c r="F113" s="77"/>
    </row>
    <row r="114" spans="6:6" ht="17.100000000000001" customHeight="1">
      <c r="F114" s="77"/>
    </row>
    <row r="115" spans="6:6" ht="17.100000000000001" customHeight="1">
      <c r="F115" s="77"/>
    </row>
    <row r="116" spans="6:6" ht="17.100000000000001" customHeight="1">
      <c r="F116" s="77"/>
    </row>
    <row r="117" spans="6:6" ht="17.100000000000001" customHeight="1">
      <c r="F117" s="77"/>
    </row>
    <row r="118" spans="6:6" ht="17.100000000000001" customHeight="1">
      <c r="F118" s="77"/>
    </row>
    <row r="119" spans="6:6" ht="17.100000000000001" customHeight="1">
      <c r="F119" s="77"/>
    </row>
    <row r="120" spans="6:6" ht="17.100000000000001" customHeight="1">
      <c r="F120" s="77"/>
    </row>
    <row r="121" spans="6:6" ht="17.100000000000001" customHeight="1">
      <c r="F121" s="77"/>
    </row>
    <row r="122" spans="6:6" ht="17.100000000000001" customHeight="1">
      <c r="F122" s="77"/>
    </row>
    <row r="123" spans="6:6" ht="17.100000000000001" customHeight="1">
      <c r="F123" s="77"/>
    </row>
    <row r="124" spans="6:6" ht="17.100000000000001" customHeight="1">
      <c r="F124" s="77"/>
    </row>
    <row r="125" spans="6:6" ht="17.100000000000001" customHeight="1">
      <c r="F125" s="77"/>
    </row>
    <row r="126" spans="6:6" ht="17.100000000000001" customHeight="1">
      <c r="F126" s="77"/>
    </row>
    <row r="127" spans="6:6" ht="17.100000000000001" customHeight="1">
      <c r="F127" s="77"/>
    </row>
    <row r="128" spans="6:6" ht="17.100000000000001" customHeight="1">
      <c r="F128" s="77"/>
    </row>
    <row r="129" spans="6:6" ht="17.100000000000001" customHeight="1">
      <c r="F129" s="77"/>
    </row>
    <row r="130" spans="6:6">
      <c r="F130" s="77"/>
    </row>
    <row r="131" spans="6:6">
      <c r="F131" s="77"/>
    </row>
    <row r="132" spans="6:6">
      <c r="F132" s="77"/>
    </row>
    <row r="133" spans="6:6">
      <c r="F133" s="77"/>
    </row>
    <row r="134" spans="6:6">
      <c r="F134" s="77"/>
    </row>
    <row r="135" spans="6:6">
      <c r="F135" s="77"/>
    </row>
    <row r="136" spans="6:6">
      <c r="F136" s="77"/>
    </row>
    <row r="137" spans="6:6">
      <c r="F137" s="77"/>
    </row>
    <row r="138" spans="6:6">
      <c r="F138" s="77"/>
    </row>
    <row r="139" spans="6:6">
      <c r="F139" s="77"/>
    </row>
    <row r="140" spans="6:6">
      <c r="F140" s="77"/>
    </row>
    <row r="141" spans="6:6">
      <c r="F141" s="77"/>
    </row>
    <row r="142" spans="6:6">
      <c r="F142" s="77"/>
    </row>
    <row r="143" spans="6:6">
      <c r="F143" s="77"/>
    </row>
    <row r="144" spans="6:6">
      <c r="F144" s="77"/>
    </row>
    <row r="145" spans="6:6">
      <c r="F145" s="77"/>
    </row>
    <row r="146" spans="6:6">
      <c r="F146" s="77"/>
    </row>
    <row r="147" spans="6:6">
      <c r="F147" s="77"/>
    </row>
    <row r="148" spans="6:6">
      <c r="F148" s="77"/>
    </row>
    <row r="149" spans="6:6">
      <c r="F149" s="77"/>
    </row>
    <row r="150" spans="6:6">
      <c r="F150" s="77"/>
    </row>
    <row r="151" spans="6:6">
      <c r="F151" s="77"/>
    </row>
    <row r="152" spans="6:6">
      <c r="F152" s="77"/>
    </row>
    <row r="153" spans="6:6">
      <c r="F153" s="77"/>
    </row>
    <row r="154" spans="6:6">
      <c r="F154" s="77"/>
    </row>
    <row r="155" spans="6:6">
      <c r="F155" s="77"/>
    </row>
    <row r="156" spans="6:6">
      <c r="F156" s="77"/>
    </row>
    <row r="157" spans="6:6">
      <c r="F157" s="77"/>
    </row>
    <row r="158" spans="6:6">
      <c r="F158" s="77"/>
    </row>
    <row r="159" spans="6:6">
      <c r="F159" s="77"/>
    </row>
    <row r="160" spans="6:6">
      <c r="F160" s="77"/>
    </row>
    <row r="161" spans="6:6">
      <c r="F161" s="77"/>
    </row>
    <row r="162" spans="6:6">
      <c r="F162" s="77"/>
    </row>
    <row r="163" spans="6:6">
      <c r="F163" s="77"/>
    </row>
    <row r="164" spans="6:6">
      <c r="F164" s="77"/>
    </row>
    <row r="165" spans="6:6">
      <c r="F165" s="77"/>
    </row>
    <row r="166" spans="6:6">
      <c r="F166" s="77"/>
    </row>
    <row r="167" spans="6:6">
      <c r="F167" s="77"/>
    </row>
    <row r="168" spans="6:6">
      <c r="F168" s="77"/>
    </row>
    <row r="169" spans="6:6">
      <c r="F169" s="77"/>
    </row>
    <row r="170" spans="6:6">
      <c r="F170" s="77"/>
    </row>
    <row r="171" spans="6:6">
      <c r="F171" s="77"/>
    </row>
    <row r="172" spans="6:6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</sheetData>
  <mergeCells count="42">
    <mergeCell ref="A9:U9"/>
    <mergeCell ref="O1:T1"/>
    <mergeCell ref="F100:J100"/>
    <mergeCell ref="A74:E74"/>
    <mergeCell ref="A21:E21"/>
    <mergeCell ref="A30:E30"/>
    <mergeCell ref="A36:E36"/>
    <mergeCell ref="A45:E45"/>
    <mergeCell ref="A50:E50"/>
    <mergeCell ref="A94:C94"/>
    <mergeCell ref="A95:C95"/>
    <mergeCell ref="A96:C96"/>
    <mergeCell ref="A97:C97"/>
    <mergeCell ref="A58:E58"/>
    <mergeCell ref="A52:U52"/>
    <mergeCell ref="A51:U51"/>
    <mergeCell ref="A90:B90"/>
    <mergeCell ref="A59:U59"/>
    <mergeCell ref="A60:U60"/>
    <mergeCell ref="A67:U67"/>
    <mergeCell ref="A66:E66"/>
    <mergeCell ref="A22:U22"/>
    <mergeCell ref="A31:U31"/>
    <mergeCell ref="A37:U37"/>
    <mergeCell ref="A46:U46"/>
    <mergeCell ref="A84:U84"/>
    <mergeCell ref="A98:C98"/>
    <mergeCell ref="N98:R98"/>
    <mergeCell ref="A6:U6"/>
    <mergeCell ref="A2:U2"/>
    <mergeCell ref="A3:U3"/>
    <mergeCell ref="A4:U4"/>
    <mergeCell ref="A5:U5"/>
    <mergeCell ref="A7:U7"/>
    <mergeCell ref="A8:U8"/>
    <mergeCell ref="F10:M11"/>
    <mergeCell ref="N10:Q10"/>
    <mergeCell ref="A91:U91"/>
    <mergeCell ref="A68:U68"/>
    <mergeCell ref="A75:U75"/>
    <mergeCell ref="A76:U76"/>
    <mergeCell ref="A14:U1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5" orientation="landscape" r:id="rId1"/>
  <rowBreaks count="1" manualBreakCount="1">
    <brk id="30" max="16383" man="1"/>
  </rowBreaks>
  <ignoredErrors>
    <ignoredError sqref="F23:F30 F32:F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arz xmlns="13fb9f7f-4d1e-4689-871c-6e339d347f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55128-FD65-4545-9C18-1226AACD522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13fb9f7f-4d1e-4689-871c-6e339d347f9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563EC-B22B-4865-B4B9-31D3D9E936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CC322-96BD-4725-A780-7D2A0DD46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program_wzór</vt:lpstr>
      <vt:lpstr>projekt program</vt:lpstr>
      <vt:lpstr>ES2</vt:lpstr>
      <vt:lpstr>EN2</vt:lpstr>
      <vt:lpstr>'EN2'!Obszar_wydruku</vt:lpstr>
      <vt:lpstr>'ES2'!Obszar_wydruku</vt:lpstr>
      <vt:lpstr>program_wzór!Obszar_wydruku</vt:lpstr>
      <vt:lpstr>'projekt program'!Obszar_wydruku</vt:lpstr>
      <vt:lpstr>program_wzór!Tytuły_wydruku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Jolanta Wiszniewska</cp:lastModifiedBy>
  <cp:revision/>
  <cp:lastPrinted>2022-11-21T00:52:10Z</cp:lastPrinted>
  <dcterms:created xsi:type="dcterms:W3CDTF">1998-05-26T18:21:06Z</dcterms:created>
  <dcterms:modified xsi:type="dcterms:W3CDTF">2023-01-16T13:37:22Z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0x010100AC177B4140E18642AB3C1357AFD3F330</vt:lpwstr>
  </property>
</Properties>
</file>