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wiszniewska\Desktop\Plany na senat\MSG II\"/>
    </mc:Choice>
  </mc:AlternateContent>
  <xr:revisionPtr revIDLastSave="0" documentId="13_ncr:1_{ACA33548-E74E-43A3-8231-00CB35ED9744}" xr6:coauthVersionLast="36" xr6:coauthVersionMax="36" xr10:uidLastSave="{00000000-0000-0000-0000-000000000000}"/>
  <bookViews>
    <workbookView xWindow="-120" yWindow="-120" windowWidth="24240" windowHeight="13020" tabRatio="325" firstSheet="2" activeTab="2" xr2:uid="{00000000-000D-0000-FFFF-FFFF00000000}"/>
  </bookViews>
  <sheets>
    <sheet name="program_wzór" sheetId="1" state="hidden" r:id="rId1"/>
    <sheet name="projekt program" sheetId="2" state="hidden" r:id="rId2"/>
    <sheet name="projekt harmonogram" sheetId="3" r:id="rId3"/>
  </sheets>
  <definedNames>
    <definedName name="_xlnm.Print_Area" localSheetId="0">program_wzór!$A$1:$AE$110</definedName>
    <definedName name="_xlnm.Print_Area" localSheetId="2">'projekt harmonogram'!$A$1:$V$79</definedName>
    <definedName name="_xlnm.Print_Area" localSheetId="1">'projekt program'!$A$1:$I$103</definedName>
    <definedName name="_xlnm.Print_Titles" localSheetId="0">program_wzór!$3:$6</definedName>
  </definedNames>
  <calcPr calcId="191029"/>
</workbook>
</file>

<file path=xl/calcChain.xml><?xml version="1.0" encoding="utf-8"?>
<calcChain xmlns="http://schemas.openxmlformats.org/spreadsheetml/2006/main">
  <c r="P75" i="3" l="1"/>
  <c r="N75" i="3"/>
  <c r="S75" i="3"/>
  <c r="N74" i="3"/>
  <c r="U74" i="3" l="1"/>
  <c r="T74" i="3"/>
  <c r="S74" i="3"/>
  <c r="Q74" i="3"/>
  <c r="P74" i="3"/>
  <c r="O7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0" i="3"/>
  <c r="F29" i="3"/>
  <c r="F28" i="3"/>
  <c r="F27" i="3"/>
  <c r="F26" i="3"/>
  <c r="D72" i="3"/>
  <c r="T75" i="3" s="1"/>
  <c r="F55" i="3"/>
  <c r="F56" i="3"/>
  <c r="F57" i="3"/>
  <c r="F58" i="3"/>
  <c r="F59" i="3"/>
  <c r="F60" i="3"/>
  <c r="F61" i="3"/>
  <c r="F62" i="3"/>
  <c r="F63" i="3"/>
  <c r="U51" i="3"/>
  <c r="T51" i="3"/>
  <c r="S51" i="3"/>
  <c r="R51" i="3"/>
  <c r="G51" i="3"/>
  <c r="H51" i="3"/>
  <c r="F42" i="3"/>
  <c r="F43" i="3"/>
  <c r="F44" i="3"/>
  <c r="F45" i="3"/>
  <c r="F46" i="3"/>
  <c r="F47" i="3"/>
  <c r="F48" i="3"/>
  <c r="F49" i="3"/>
  <c r="F50" i="3"/>
  <c r="N38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F20" i="3"/>
  <c r="F21" i="3"/>
  <c r="F22" i="3"/>
  <c r="I93" i="2"/>
  <c r="H93" i="2"/>
  <c r="G93" i="2"/>
  <c r="F93" i="2"/>
  <c r="E93" i="2"/>
  <c r="D93" i="2"/>
  <c r="I86" i="2"/>
  <c r="I96" i="2" s="1"/>
  <c r="H103" i="2" s="1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D34" i="2"/>
  <c r="I27" i="2"/>
  <c r="H27" i="2"/>
  <c r="G27" i="2"/>
  <c r="F27" i="2"/>
  <c r="E27" i="2"/>
  <c r="D27" i="2"/>
  <c r="I20" i="2"/>
  <c r="H20" i="2"/>
  <c r="G20" i="2"/>
  <c r="F20" i="2"/>
  <c r="E20" i="2"/>
  <c r="D20" i="2"/>
  <c r="I13" i="2"/>
  <c r="H13" i="2"/>
  <c r="G13" i="2"/>
  <c r="G96" i="2" s="1"/>
  <c r="H98" i="2" s="1"/>
  <c r="F13" i="2"/>
  <c r="E13" i="2"/>
  <c r="E96" i="2" s="1"/>
  <c r="D13" i="2"/>
  <c r="D96" i="2" s="1"/>
  <c r="U69" i="3"/>
  <c r="T69" i="3"/>
  <c r="T72" i="3" s="1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8" i="3"/>
  <c r="F67" i="3"/>
  <c r="F66" i="3"/>
  <c r="F54" i="3"/>
  <c r="Q51" i="3"/>
  <c r="P51" i="3"/>
  <c r="O51" i="3"/>
  <c r="N51" i="3"/>
  <c r="M51" i="3"/>
  <c r="L51" i="3"/>
  <c r="K51" i="3"/>
  <c r="J51" i="3"/>
  <c r="I51" i="3"/>
  <c r="F41" i="3"/>
  <c r="U38" i="3"/>
  <c r="T38" i="3"/>
  <c r="S38" i="3"/>
  <c r="R38" i="3"/>
  <c r="Q38" i="3"/>
  <c r="P38" i="3"/>
  <c r="O38" i="3"/>
  <c r="M38" i="3"/>
  <c r="L38" i="3"/>
  <c r="K38" i="3"/>
  <c r="J38" i="3"/>
  <c r="I38" i="3"/>
  <c r="H38" i="3"/>
  <c r="G38" i="3"/>
  <c r="F37" i="3"/>
  <c r="F36" i="3"/>
  <c r="F35" i="3"/>
  <c r="F34" i="3"/>
  <c r="F33" i="3"/>
  <c r="F25" i="3"/>
  <c r="F19" i="3"/>
  <c r="F18" i="3"/>
  <c r="F17" i="3"/>
  <c r="F16" i="3"/>
  <c r="F15" i="3"/>
  <c r="G9" i="1"/>
  <c r="E96" i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D20" i="1"/>
  <c r="AE20" i="1"/>
  <c r="AA13" i="1"/>
  <c r="AA96" i="1" s="1"/>
  <c r="AB13" i="1"/>
  <c r="AC13" i="1"/>
  <c r="AC96" i="1" s="1"/>
  <c r="AD13" i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93" i="1" s="1"/>
  <c r="G85" i="1"/>
  <c r="G84" i="1"/>
  <c r="G83" i="1"/>
  <c r="G82" i="1"/>
  <c r="G81" i="1"/>
  <c r="G86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G78" i="1" s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58" i="1"/>
  <c r="G55" i="1"/>
  <c r="G54" i="1"/>
  <c r="G53" i="1"/>
  <c r="G52" i="1"/>
  <c r="G51" i="1"/>
  <c r="G56" i="1" s="1"/>
  <c r="G47" i="1"/>
  <c r="G48" i="1" s="1"/>
  <c r="G46" i="1"/>
  <c r="G45" i="1"/>
  <c r="G44" i="1"/>
  <c r="G43" i="1"/>
  <c r="Q41" i="1"/>
  <c r="H13" i="1"/>
  <c r="G8" i="1"/>
  <c r="M13" i="1"/>
  <c r="D34" i="1"/>
  <c r="D41" i="1"/>
  <c r="P99" i="1"/>
  <c r="O99" i="1"/>
  <c r="O100" i="1" s="1"/>
  <c r="D13" i="1"/>
  <c r="H41" i="1"/>
  <c r="L41" i="1"/>
  <c r="M41" i="1"/>
  <c r="N41" i="1"/>
  <c r="Z99" i="1"/>
  <c r="Y99" i="1"/>
  <c r="Y100" i="1" s="1"/>
  <c r="X99" i="1"/>
  <c r="W99" i="1"/>
  <c r="W100" i="1" s="1"/>
  <c r="V99" i="1"/>
  <c r="U99" i="1"/>
  <c r="U100" i="1"/>
  <c r="T99" i="1"/>
  <c r="S99" i="1"/>
  <c r="S100" i="1" s="1"/>
  <c r="R99" i="1"/>
  <c r="Q99" i="1"/>
  <c r="Q100" i="1" s="1"/>
  <c r="G38" i="1"/>
  <c r="L34" i="1"/>
  <c r="M34" i="1"/>
  <c r="N34" i="1"/>
  <c r="L27" i="1"/>
  <c r="M27" i="1"/>
  <c r="N27" i="1"/>
  <c r="N96" i="1" s="1"/>
  <c r="L20" i="1"/>
  <c r="M20" i="1"/>
  <c r="N20" i="1"/>
  <c r="G31" i="1"/>
  <c r="G24" i="1"/>
  <c r="G25" i="1"/>
  <c r="G22" i="1"/>
  <c r="I13" i="1"/>
  <c r="J13" i="1"/>
  <c r="K13" i="1"/>
  <c r="L13" i="1"/>
  <c r="L96" i="1"/>
  <c r="N13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4" i="1" s="1"/>
  <c r="G30" i="1"/>
  <c r="G32" i="1"/>
  <c r="G33" i="1"/>
  <c r="O13" i="1"/>
  <c r="O20" i="1"/>
  <c r="O27" i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96" i="1"/>
  <c r="S27" i="1"/>
  <c r="S41" i="1"/>
  <c r="T13" i="1"/>
  <c r="T20" i="1"/>
  <c r="T27" i="1"/>
  <c r="T41" i="1"/>
  <c r="U13" i="1"/>
  <c r="U20" i="1"/>
  <c r="U27" i="1"/>
  <c r="U41" i="1"/>
  <c r="V13" i="1"/>
  <c r="V20" i="1"/>
  <c r="V27" i="1"/>
  <c r="V41" i="1"/>
  <c r="W13" i="1"/>
  <c r="W96" i="1" s="1"/>
  <c r="W20" i="1"/>
  <c r="W27" i="1"/>
  <c r="W41" i="1"/>
  <c r="X13" i="1"/>
  <c r="X20" i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26" i="1"/>
  <c r="G23" i="1"/>
  <c r="G17" i="1"/>
  <c r="G18" i="1"/>
  <c r="G19" i="1"/>
  <c r="G10" i="1"/>
  <c r="G11" i="1"/>
  <c r="G12" i="1"/>
  <c r="H27" i="1"/>
  <c r="H20" i="1"/>
  <c r="I27" i="1"/>
  <c r="I20" i="1"/>
  <c r="I96" i="1"/>
  <c r="I41" i="1"/>
  <c r="J27" i="1"/>
  <c r="J20" i="1"/>
  <c r="J96" i="1" s="1"/>
  <c r="J41" i="1"/>
  <c r="K27" i="1"/>
  <c r="K20" i="1"/>
  <c r="K41" i="1"/>
  <c r="G15" i="1"/>
  <c r="G16" i="1"/>
  <c r="J72" i="3"/>
  <c r="Z96" i="1" l="1"/>
  <c r="H96" i="1"/>
  <c r="V96" i="1"/>
  <c r="G63" i="1"/>
  <c r="F96" i="2"/>
  <c r="R96" i="1"/>
  <c r="H96" i="2"/>
  <c r="G13" i="1"/>
  <c r="G71" i="1"/>
  <c r="G20" i="1"/>
  <c r="Y96" i="1"/>
  <c r="Q96" i="1"/>
  <c r="D96" i="1"/>
  <c r="AA105" i="1" s="1"/>
  <c r="U96" i="1"/>
  <c r="G98" i="1" s="1"/>
  <c r="AE96" i="1"/>
  <c r="AA109" i="1" s="1"/>
  <c r="M96" i="1"/>
  <c r="AD96" i="1"/>
  <c r="H100" i="2"/>
  <c r="X96" i="1"/>
  <c r="AB96" i="1"/>
  <c r="K96" i="1"/>
  <c r="G99" i="1" s="1"/>
  <c r="G41" i="1"/>
  <c r="T96" i="1"/>
  <c r="P96" i="1"/>
  <c r="G27" i="1"/>
  <c r="O96" i="1"/>
  <c r="S76" i="3"/>
  <c r="S77" i="3"/>
  <c r="K76" i="3"/>
  <c r="K77" i="3"/>
  <c r="F31" i="3"/>
  <c r="F38" i="3"/>
  <c r="R72" i="3"/>
  <c r="R76" i="3"/>
  <c r="R77" i="3"/>
  <c r="N77" i="3"/>
  <c r="N76" i="3"/>
  <c r="J77" i="3"/>
  <c r="J76" i="3"/>
  <c r="F64" i="3"/>
  <c r="O76" i="3"/>
  <c r="O77" i="3"/>
  <c r="G76" i="3"/>
  <c r="G77" i="3"/>
  <c r="U76" i="3"/>
  <c r="U77" i="3"/>
  <c r="Q72" i="3"/>
  <c r="Q76" i="3"/>
  <c r="Q77" i="3"/>
  <c r="M76" i="3"/>
  <c r="M77" i="3"/>
  <c r="I76" i="3"/>
  <c r="I77" i="3"/>
  <c r="F23" i="3"/>
  <c r="L72" i="3"/>
  <c r="T77" i="3"/>
  <c r="T76" i="3"/>
  <c r="P77" i="3"/>
  <c r="P76" i="3"/>
  <c r="L77" i="3"/>
  <c r="L76" i="3"/>
  <c r="H77" i="3"/>
  <c r="H76" i="3"/>
  <c r="M72" i="3"/>
  <c r="F51" i="3"/>
  <c r="I72" i="3"/>
  <c r="F69" i="3"/>
  <c r="U72" i="3"/>
  <c r="O72" i="3"/>
  <c r="G72" i="3"/>
  <c r="K72" i="3"/>
  <c r="S72" i="3"/>
  <c r="N72" i="3"/>
  <c r="H72" i="3"/>
  <c r="P72" i="3"/>
  <c r="H101" i="2"/>
  <c r="H102" i="2"/>
  <c r="G96" i="1"/>
  <c r="F74" i="3" l="1"/>
  <c r="AA107" i="1"/>
  <c r="F73" i="3"/>
  <c r="F72" i="3"/>
  <c r="AA106" i="1"/>
  <c r="F76" i="3"/>
  <c r="E77" i="3"/>
  <c r="F77" i="3"/>
  <c r="E76" i="3"/>
  <c r="G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A9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F1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7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<sst xmlns="http://schemas.openxmlformats.org/spreadsheetml/2006/main" count="315" uniqueCount="186">
  <si>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</si>
  <si>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</si>
  <si>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</si>
  <si>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</si>
  <si>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</si>
  <si>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</si>
  <si>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</si>
  <si>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</si>
  <si>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</si>
  <si>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</si>
  <si>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</si>
  <si>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</si>
  <si>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</si>
  <si>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</si>
  <si>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</si>
  <si>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</si>
  <si>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</si>
  <si>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</si>
  <si>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</si>
  <si>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</si>
  <si>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</si>
  <si>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</si>
  <si>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</si>
  <si>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</si>
  <si>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</si>
  <si>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</si>
  <si>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</si>
  <si>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</si>
  <si>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</si>
  <si>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</si>
  <si>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</si>
  <si>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</si>
  <si>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</si>
  <si>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</si>
  <si>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</si>
  <si>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</si>
  <si>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</si>
  <si>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</si>
  <si>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</si>
  <si>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</si>
  <si>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</si>
  <si>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</si>
  <si>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</si>
  <si>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</si>
  <si>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</si>
  <si>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</si>
  <si>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</si>
  <si>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</si>
  <si>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</si>
  <si>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</si>
  <si>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</si>
  <si>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</si>
  <si>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</si>
  <si>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</si>
  <si>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</si>
  <si>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</si>
  <si>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</si>
  <si>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</si>
  <si>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</si>
  <si>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</si>
  <si>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</si>
  <si>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</si>
  <si>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Instytucje i instytucjonalizm w ekonomii</t>
  </si>
  <si>
    <t>Global governance</t>
  </si>
  <si>
    <t>Metodyka pracy naukowej</t>
  </si>
  <si>
    <t>Logistyka i spedycja międzynarodowa</t>
  </si>
  <si>
    <t>Ochrona własności intelektualnej II</t>
  </si>
  <si>
    <t>Język obcy (angielski) - lektorat</t>
  </si>
  <si>
    <t>Język obcy (angielski) - specjalistyczny warsztat językowy</t>
  </si>
  <si>
    <t>Technologie informacyjne II</t>
  </si>
  <si>
    <t>330-MS2-1IIE</t>
  </si>
  <si>
    <t>330-MS2-1GGO</t>
  </si>
  <si>
    <t>330-MS2-1MET</t>
  </si>
  <si>
    <t>330-MS2-2LOG</t>
  </si>
  <si>
    <t>330-MS2-1OWI2</t>
  </si>
  <si>
    <t>330-MS2-1ANGL</t>
  </si>
  <si>
    <t>330-MS2-1ANGW</t>
  </si>
  <si>
    <t>330-MS2-1TEI2</t>
  </si>
  <si>
    <t>Grupa Zajęć_ 1 PRZEDMIOTY KSZTAŁCENIA OGÓLNEGO</t>
  </si>
  <si>
    <t>Analiza danych międzynarodowych</t>
  </si>
  <si>
    <t>Pomoc publiczna w gospodarce światowej</t>
  </si>
  <si>
    <t>Prognozowanie i symulacje w handlu zagranicznym  /  Forecasting and simulation in international trade</t>
  </si>
  <si>
    <t>Kulturowe uwarunkowania biznesu międzynarodowego</t>
  </si>
  <si>
    <t>Globalizacja w gospodarce światowej / Globalisation in the world economy</t>
  </si>
  <si>
    <t>330-MS2-1STM / 330-MS2-1STM#E</t>
  </si>
  <si>
    <t xml:space="preserve">330-MS2-1EKN </t>
  </si>
  <si>
    <t>330-MS2-1PPS</t>
  </si>
  <si>
    <t>330-MS2-2PRO / 330-MS2-2PRO#E</t>
  </si>
  <si>
    <t>330-MS2-1KUB</t>
  </si>
  <si>
    <t>330-MS2-2GGS / 330-MS2-2GGS#E</t>
  </si>
  <si>
    <t>2</t>
  </si>
  <si>
    <t>Grupa Zajęć_ 2 PRZEDMIOTY PODSTAWOWE</t>
  </si>
  <si>
    <t>Statystyka matematyczna / Statistical mathematics</t>
  </si>
  <si>
    <t>Międzynarodowe stosunki gospodarcze II</t>
  </si>
  <si>
    <t>Regionalizacja współpracy gospodarczej</t>
  </si>
  <si>
    <t>Prawo gospodarcze Unii Europejskiej</t>
  </si>
  <si>
    <t>Finanse międzynarodowe przedsiębiorstw /  International corporate finance</t>
  </si>
  <si>
    <t>Ubezpieczenia w handlu zagranicznym</t>
  </si>
  <si>
    <t xml:space="preserve">330-MS2-1MSG </t>
  </si>
  <si>
    <t>330-MS2-1RWG</t>
  </si>
  <si>
    <t>330-MS2-1PGO</t>
  </si>
  <si>
    <t>330-MS2-1FMP / 330-MS2-1FMP#E</t>
  </si>
  <si>
    <t>330-MS2-2UBZ</t>
  </si>
  <si>
    <t>3</t>
  </si>
  <si>
    <t>20A</t>
  </si>
  <si>
    <t>20B</t>
  </si>
  <si>
    <t>21B</t>
  </si>
  <si>
    <t>21A</t>
  </si>
  <si>
    <t>22A</t>
  </si>
  <si>
    <t>22B</t>
  </si>
  <si>
    <t>23A</t>
  </si>
  <si>
    <t>23B</t>
  </si>
  <si>
    <t>24A</t>
  </si>
  <si>
    <t>330-MS2-2YOSO</t>
  </si>
  <si>
    <t>330-MS2-2YRKS</t>
  </si>
  <si>
    <t>330-MS2-2YMDC</t>
  </si>
  <si>
    <t>330-MS2-2YADC</t>
  </si>
  <si>
    <t>330-MS2-2YSIN</t>
  </si>
  <si>
    <t>330-MS2-2YPEC</t>
  </si>
  <si>
    <t>330-MS2-2YKNC</t>
  </si>
  <si>
    <t>330-MS2-2YRNC</t>
  </si>
  <si>
    <t>330-MS2-2YKAP</t>
  </si>
  <si>
    <t>330-MS2-2YRNP</t>
  </si>
  <si>
    <t>4</t>
  </si>
  <si>
    <t>Moduł specjalizacyjny_ 2 WSPÓŁPRACA MIĘDZYNARODOWA</t>
  </si>
  <si>
    <t>24B</t>
  </si>
  <si>
    <t>Migracje międzynarodowe</t>
  </si>
  <si>
    <t>Konkurencyjność międzynarodowa</t>
  </si>
  <si>
    <t>Systemy fiskalne w gospodarce światowej</t>
  </si>
  <si>
    <t>Polityka gospodarcza krajów Azji</t>
  </si>
  <si>
    <t>Procesy integracyjne w gospodarce światowej</t>
  </si>
  <si>
    <t>Ekonomia międzynarodowa / International economics</t>
  </si>
  <si>
    <t>Korporacje transnarodowe</t>
  </si>
  <si>
    <t>Zarzadzanie projektem międzynarodowym</t>
  </si>
  <si>
    <t>330-MS2-2KON</t>
  </si>
  <si>
    <t>330-MS2-2SFG</t>
  </si>
  <si>
    <t>330-MS2-2PGA</t>
  </si>
  <si>
    <t>330-MS2-2PIG</t>
  </si>
  <si>
    <t>330-MS2-2EMI / 330-MS2-2EMI#E</t>
  </si>
  <si>
    <t>Grupa Zajęć_ 5 SEMINARIA</t>
  </si>
  <si>
    <t>Seminarium magisterskie cz. 1</t>
  </si>
  <si>
    <t>Seminarium magisterskie cz. 2</t>
  </si>
  <si>
    <t>Seminarium magisterskie cz. 3</t>
  </si>
  <si>
    <t>330-MS2-2SEM3</t>
  </si>
  <si>
    <t>Zarządzanie projektami w biznesie międzynarodowym</t>
  </si>
  <si>
    <t>330-MS2-1SEM1</t>
  </si>
  <si>
    <t>330-MS2-2SEM2</t>
  </si>
  <si>
    <t>330-MS2-1PRA</t>
  </si>
  <si>
    <t>Kierunek studiów: Międzynarodowe stosunki gospodarcze</t>
  </si>
  <si>
    <t>Poziom studiów: drugiego stopnia</t>
  </si>
  <si>
    <t>Profil studiów: ogólnoakademicki</t>
  </si>
  <si>
    <t>Forma studiów: stacjonarne</t>
  </si>
  <si>
    <t>Harmonogram realizacji programu studiów obowiązującego od roku akademickiego 2023/2024</t>
  </si>
  <si>
    <t>Grupa Zajęć_ 3 PRZEDMIOTY KIERUNKOWE</t>
  </si>
  <si>
    <t>Moduł specjalizacyjny_1 OBSŁUGA CELNA I SPEDYCJA MIĘDZYNARODOWA</t>
  </si>
  <si>
    <t>Grupa Zajęć_ 4.1 PRZEDMIOTY SPECJALIZACYJNE</t>
  </si>
  <si>
    <t>Grupa Zajęć_ 4.2 PRZEDMIOTY SPECJALIZACYJNE</t>
  </si>
  <si>
    <t>Grupa Zajęć_ 6 PRAKTYKI ZAWODOWE</t>
  </si>
  <si>
    <t>Organizacja spedycyjnej obsługi międzynarodowych przepływów towarowych</t>
  </si>
  <si>
    <t>Rozliczanie kosztów spedycji i techniki sporządzania dokumentów</t>
  </si>
  <si>
    <t>Międzynarodowe dokumenty celne i przewozowe towarów</t>
  </si>
  <si>
    <t>Administracja celna</t>
  </si>
  <si>
    <t>Systemy informatyczne w obsłudze celnej, podatkowej i spedycyjnej międzynarodowego obrotu towarowego</t>
  </si>
  <si>
    <t>Rozwój programu cło w UE</t>
  </si>
  <si>
    <t>Kalkulacje należności celnych i przewozowych</t>
  </si>
  <si>
    <t>Rozliczanie należności celnych i przewozowych</t>
  </si>
  <si>
    <t>Kalkulacje podatków w handlu zagranicznym i wewnątrzunijnych transakcjach handlowych</t>
  </si>
  <si>
    <t>Rozliczanie należności podatkowych w handlu zagranicznym</t>
  </si>
  <si>
    <t>Praktyki zawodowe 2 tyg. (60 godzin zegarowych)</t>
  </si>
  <si>
    <t>Obowiązuje od roku akademickiego: 2023/2024</t>
  </si>
  <si>
    <t>330-MS2-2KOT</t>
  </si>
  <si>
    <t>330-MS2-2ZPM</t>
  </si>
  <si>
    <t>330-MS2-2ZBM</t>
  </si>
  <si>
    <t>330-MS2-2MIM</t>
  </si>
  <si>
    <t>Zaopiniowany na Radzie Wydziału</t>
  </si>
  <si>
    <t>Europejski Zielony Ład</t>
  </si>
  <si>
    <t>330-MS2-2EZL</t>
  </si>
  <si>
    <t>Moduł specjalizacyjny 1.Obsługa celna i spedycja międzynarodowa</t>
  </si>
  <si>
    <t>Moduł specjalizacyjny 2.  Współpraca międzynarodowa</t>
  </si>
  <si>
    <t>6</t>
  </si>
  <si>
    <t>liczba egz./zal. specj. 1</t>
  </si>
  <si>
    <t>liczba egz./zal. specj. 2</t>
  </si>
  <si>
    <t>E</t>
  </si>
  <si>
    <t>Z</t>
  </si>
  <si>
    <t>=R76+S76+T76+U76</t>
  </si>
  <si>
    <t>W dniu: 16.01.2023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</si>
</sst>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246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56" xfId="0" applyFont="1" applyFill="1" applyBorder="1" applyAlignment="1" applyProtection="1">
      <alignment vertical="center"/>
      <protection locked="0"/>
    </xf>
    <xf numFmtId="0" fontId="15" fillId="2" borderId="16" xfId="0" quotePrefix="1" applyFont="1" applyFill="1" applyBorder="1" applyAlignment="1" applyProtection="1">
      <alignment horizontal="center" vertical="center"/>
      <protection locked="0"/>
    </xf>
    <xf numFmtId="0" fontId="15" fillId="2" borderId="18" xfId="0" quotePrefix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1" fontId="17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9" fillId="0" borderId="67" xfId="1" applyFont="1" applyBorder="1" applyAlignment="1">
      <alignment horizontal="center" vertical="center" wrapText="1"/>
    </xf>
    <xf numFmtId="0" fontId="20" fillId="0" borderId="67" xfId="1" applyFont="1" applyBorder="1" applyAlignment="1">
      <alignment horizontal="center" vertical="center" wrapText="1"/>
    </xf>
    <xf numFmtId="1" fontId="20" fillId="0" borderId="67" xfId="1" applyNumberFormat="1" applyFont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 shrinkToFit="1"/>
    </xf>
    <xf numFmtId="49" fontId="15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1" fontId="15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" fontId="15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 applyProtection="1">
      <alignment horizontal="justify" vertical="center" wrapText="1"/>
      <protection locked="0"/>
    </xf>
    <xf numFmtId="0" fontId="15" fillId="0" borderId="55" xfId="0" applyFont="1" applyBorder="1" applyAlignment="1" applyProtection="1">
      <alignment horizontal="justify" vertical="center" wrapText="1"/>
      <protection locked="0"/>
    </xf>
    <xf numFmtId="0" fontId="15" fillId="0" borderId="58" xfId="0" applyFont="1" applyBorder="1" applyAlignment="1" applyProtection="1">
      <alignment horizontal="justify" vertical="center" wrapText="1"/>
      <protection locked="0"/>
    </xf>
    <xf numFmtId="0" fontId="15" fillId="0" borderId="59" xfId="0" applyFont="1" applyBorder="1" applyAlignment="1" applyProtection="1">
      <alignment horizontal="justify" vertical="center" wrapText="1"/>
      <protection locked="0"/>
    </xf>
    <xf numFmtId="0" fontId="15" fillId="0" borderId="7" xfId="0" applyFont="1" applyBorder="1" applyAlignment="1" applyProtection="1">
      <alignment horizontal="justify" vertical="center" wrapText="1"/>
      <protection locked="0"/>
    </xf>
    <xf numFmtId="0" fontId="15" fillId="0" borderId="60" xfId="0" applyFont="1" applyBorder="1" applyAlignment="1" applyProtection="1">
      <alignment horizontal="justify" vertical="center" wrapText="1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/>
    </xf>
    <xf numFmtId="0" fontId="7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6" fillId="2" borderId="66" xfId="0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22" fillId="0" borderId="6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9" fillId="2" borderId="61" xfId="0" applyFont="1" applyFill="1" applyBorder="1" applyAlignment="1">
      <alignment vertical="center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justify" vertical="center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>
      <alignment horizontal="left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66" xfId="0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3" fillId="0" borderId="32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8" fillId="4" borderId="54" xfId="0" applyFont="1" applyFill="1" applyBorder="1" applyAlignment="1" applyProtection="1">
      <alignment horizontal="left" vertical="center"/>
      <protection locked="0"/>
    </xf>
    <xf numFmtId="0" fontId="8" fillId="4" borderId="61" xfId="0" applyFont="1" applyFill="1" applyBorder="1" applyAlignment="1" applyProtection="1">
      <alignment horizontal="left" vertical="center"/>
      <protection locked="0"/>
    </xf>
    <xf numFmtId="49" fontId="8" fillId="4" borderId="54" xfId="0" applyNumberFormat="1" applyFont="1" applyFill="1" applyBorder="1" applyAlignment="1" applyProtection="1">
      <alignment horizontal="center" vertical="center"/>
      <protection locked="0"/>
    </xf>
    <xf numFmtId="0" fontId="8" fillId="4" borderId="61" xfId="0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186" t="s">
        <v>42</v>
      </c>
      <c r="B1" s="187"/>
      <c r="C1" s="187"/>
      <c r="D1" s="187"/>
      <c r="E1" s="187"/>
      <c r="F1" s="187"/>
      <c r="G1" s="187"/>
      <c r="H1" s="187"/>
      <c r="I1" s="187"/>
    </row>
    <row r="2" spans="1:31" ht="20.100000000000001" customHeight="1" thickBot="1" x14ac:dyDescent="0.25">
      <c r="A2" s="200" t="s">
        <v>20</v>
      </c>
      <c r="B2" s="201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188" t="s">
        <v>3</v>
      </c>
      <c r="H3" s="189"/>
      <c r="I3" s="189"/>
      <c r="J3" s="189"/>
      <c r="K3" s="189"/>
      <c r="L3" s="189"/>
      <c r="M3" s="189"/>
      <c r="N3" s="190"/>
      <c r="O3" s="194" t="s">
        <v>0</v>
      </c>
      <c r="P3" s="195"/>
      <c r="Q3" s="195"/>
      <c r="R3" s="195"/>
      <c r="S3" s="194" t="s">
        <v>1</v>
      </c>
      <c r="T3" s="195"/>
      <c r="U3" s="195"/>
      <c r="V3" s="195"/>
      <c r="W3" s="194" t="s">
        <v>2</v>
      </c>
      <c r="X3" s="195"/>
      <c r="Y3" s="195"/>
      <c r="Z3" s="195"/>
      <c r="AA3" s="214" t="s">
        <v>55</v>
      </c>
      <c r="AB3" s="215"/>
      <c r="AC3" s="215"/>
      <c r="AD3" s="215"/>
      <c r="AE3" s="216"/>
    </row>
    <row r="4" spans="1:31" ht="16.5" customHeight="1" thickTop="1" thickBot="1" x14ac:dyDescent="0.25">
      <c r="F4" s="4"/>
      <c r="G4" s="191"/>
      <c r="H4" s="192"/>
      <c r="I4" s="192"/>
      <c r="J4" s="192"/>
      <c r="K4" s="192"/>
      <c r="L4" s="192"/>
      <c r="M4" s="192"/>
      <c r="N4" s="193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194" t="s">
        <v>9</v>
      </c>
      <c r="Z4" s="220"/>
      <c r="AA4" s="217"/>
      <c r="AB4" s="218"/>
      <c r="AC4" s="218"/>
      <c r="AD4" s="218"/>
      <c r="AE4" s="219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93" t="s">
        <v>43</v>
      </c>
      <c r="F5" s="93" t="s">
        <v>44</v>
      </c>
      <c r="G5" s="94" t="s">
        <v>11</v>
      </c>
      <c r="H5" s="95" t="s">
        <v>23</v>
      </c>
      <c r="I5" s="96" t="s">
        <v>24</v>
      </c>
      <c r="J5" s="96" t="s">
        <v>25</v>
      </c>
      <c r="K5" s="96" t="s">
        <v>26</v>
      </c>
      <c r="L5" s="96" t="s">
        <v>27</v>
      </c>
      <c r="M5" s="97" t="s">
        <v>51</v>
      </c>
      <c r="N5" s="98" t="s">
        <v>50</v>
      </c>
      <c r="O5" s="95" t="s">
        <v>12</v>
      </c>
      <c r="P5" s="99" t="s">
        <v>18</v>
      </c>
      <c r="Q5" s="95" t="s">
        <v>12</v>
      </c>
      <c r="R5" s="99" t="s">
        <v>18</v>
      </c>
      <c r="S5" s="95" t="s">
        <v>12</v>
      </c>
      <c r="T5" s="99" t="s">
        <v>18</v>
      </c>
      <c r="U5" s="95" t="s">
        <v>12</v>
      </c>
      <c r="V5" s="99" t="s">
        <v>18</v>
      </c>
      <c r="W5" s="95" t="s">
        <v>12</v>
      </c>
      <c r="X5" s="100" t="s">
        <v>18</v>
      </c>
      <c r="Y5" s="101" t="s">
        <v>12</v>
      </c>
      <c r="Z5" s="100" t="s">
        <v>18</v>
      </c>
      <c r="AA5" s="140" t="s">
        <v>22</v>
      </c>
      <c r="AB5" s="140" t="s">
        <v>45</v>
      </c>
      <c r="AC5" s="140" t="s">
        <v>46</v>
      </c>
      <c r="AD5" s="140" t="s">
        <v>54</v>
      </c>
      <c r="AE5" s="140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211" t="s">
        <v>28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3"/>
    </row>
    <row r="8" spans="1:31" ht="17.100000000000001" customHeight="1" thickTop="1" x14ac:dyDescent="0.2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 x14ac:dyDescent="0.25">
      <c r="A13" s="202" t="s">
        <v>11</v>
      </c>
      <c r="B13" s="203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211" t="s">
        <v>29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3"/>
    </row>
    <row r="15" spans="1:31" ht="17.100000000000001" customHeight="1" thickTop="1" x14ac:dyDescent="0.2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 x14ac:dyDescent="0.25">
      <c r="A20" s="202" t="s">
        <v>11</v>
      </c>
      <c r="B20" s="203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 x14ac:dyDescent="0.25">
      <c r="A21" s="221" t="s">
        <v>30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3"/>
      <c r="AG21" s="77"/>
      <c r="AH21" s="77"/>
      <c r="AI21" s="77"/>
      <c r="AJ21" s="77"/>
      <c r="AK21" s="77"/>
      <c r="AL21" s="77"/>
    </row>
    <row r="22" spans="1:38" ht="17.100000000000001" customHeight="1" thickTop="1" x14ac:dyDescent="0.2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 x14ac:dyDescent="0.25">
      <c r="A27" s="202" t="s">
        <v>11</v>
      </c>
      <c r="B27" s="203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 x14ac:dyDescent="0.25">
      <c r="A28" s="211" t="s">
        <v>31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3"/>
    </row>
    <row r="29" spans="1:38" ht="17.100000000000001" customHeight="1" thickTop="1" x14ac:dyDescent="0.2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 x14ac:dyDescent="0.25">
      <c r="A34" s="198" t="s">
        <v>11</v>
      </c>
      <c r="B34" s="199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211" t="s">
        <v>32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3"/>
    </row>
    <row r="36" spans="1:31" ht="17.100000000000001" customHeight="1" thickTop="1" x14ac:dyDescent="0.2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 x14ac:dyDescent="0.25">
      <c r="A41" s="204" t="s">
        <v>11</v>
      </c>
      <c r="B41" s="199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211" t="s">
        <v>33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3"/>
    </row>
    <row r="43" spans="1:31" ht="17.100000000000001" customHeight="1" thickTop="1" x14ac:dyDescent="0.2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 x14ac:dyDescent="0.25">
      <c r="A48" s="202" t="s">
        <v>11</v>
      </c>
      <c r="B48" s="203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207" t="s">
        <v>37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9"/>
    </row>
    <row r="50" spans="1:31" ht="17.100000000000001" customHeight="1" thickBot="1" x14ac:dyDescent="0.25">
      <c r="A50" s="207" t="s">
        <v>35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9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 x14ac:dyDescent="0.25">
      <c r="A56" s="210" t="s">
        <v>11</v>
      </c>
      <c r="B56" s="203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211" t="s">
        <v>36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3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 x14ac:dyDescent="0.25">
      <c r="A63" s="210" t="s">
        <v>11</v>
      </c>
      <c r="B63" s="203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221" t="s">
        <v>38</v>
      </c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3"/>
    </row>
    <row r="65" spans="1:31" ht="17.100000000000001" customHeight="1" thickBot="1" x14ac:dyDescent="0.25">
      <c r="A65" s="225" t="s">
        <v>35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7"/>
    </row>
    <row r="66" spans="1:31" ht="17.100000000000001" customHeight="1" thickTop="1" x14ac:dyDescent="0.2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 x14ac:dyDescent="0.25">
      <c r="A71" s="210" t="s">
        <v>11</v>
      </c>
      <c r="B71" s="203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211" t="s">
        <v>39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3"/>
    </row>
    <row r="73" spans="1:31" ht="17.100000000000001" customHeight="1" thickTop="1" x14ac:dyDescent="0.2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 x14ac:dyDescent="0.25">
      <c r="A78" s="204" t="s">
        <v>11</v>
      </c>
      <c r="B78" s="199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 x14ac:dyDescent="0.2">
      <c r="A79" s="221" t="s">
        <v>41</v>
      </c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3"/>
    </row>
    <row r="80" spans="1:31" ht="17.100000000000001" customHeight="1" thickBot="1" x14ac:dyDescent="0.25">
      <c r="A80" s="225" t="s">
        <v>40</v>
      </c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7"/>
    </row>
    <row r="81" spans="1:31" ht="17.100000000000001" customHeight="1" thickTop="1" x14ac:dyDescent="0.2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207" t="s">
        <v>36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28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 x14ac:dyDescent="0.25">
      <c r="A93" s="202" t="s">
        <v>11</v>
      </c>
      <c r="B93" s="203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211" t="s">
        <v>34</v>
      </c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3"/>
    </row>
    <row r="95" spans="1:31" ht="17.100000000000001" customHeight="1" thickTop="1" thickBot="1" x14ac:dyDescent="0.25">
      <c r="A95" s="127"/>
      <c r="B95" s="128" t="s">
        <v>19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 x14ac:dyDescent="0.25">
      <c r="A96" s="182" t="s">
        <v>14</v>
      </c>
      <c r="B96" s="183"/>
      <c r="C96" s="143"/>
      <c r="D96" s="138">
        <f>D13+D20+D27+D34+D41+D48+D56+D63+D71+D78+D86+D93+D95</f>
        <v>0</v>
      </c>
      <c r="E96" s="205">
        <f>E95+E41+E34+E27+E20+E13+E63+E71+E78+E86+E93</f>
        <v>0</v>
      </c>
      <c r="F96" s="206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 x14ac:dyDescent="0.2">
      <c r="A97" s="174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 x14ac:dyDescent="0.25">
      <c r="A98" s="146"/>
      <c r="B98" s="146"/>
      <c r="C98" s="147"/>
      <c r="D98" s="146"/>
      <c r="E98" s="146" t="s">
        <v>16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49"/>
      <c r="AB98" s="149"/>
      <c r="AC98" s="149"/>
      <c r="AD98" s="149"/>
      <c r="AE98" s="150"/>
    </row>
    <row r="99" spans="1:31" ht="13.5" customHeight="1" thickTop="1" thickBot="1" x14ac:dyDescent="0.25">
      <c r="A99" s="146"/>
      <c r="B99" s="146"/>
      <c r="C99" s="147"/>
      <c r="D99" s="146"/>
      <c r="E99" s="146" t="s">
        <v>17</v>
      </c>
      <c r="F99" s="146"/>
      <c r="G99" s="148">
        <f>SUM(H96:N96)</f>
        <v>0</v>
      </c>
      <c r="H99" s="146"/>
      <c r="I99" s="146"/>
      <c r="J99" s="196" t="s">
        <v>13</v>
      </c>
      <c r="K99" s="196"/>
      <c r="L99" s="196"/>
      <c r="M99" s="196"/>
      <c r="N99" s="197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 x14ac:dyDescent="0.2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 x14ac:dyDescent="0.2">
      <c r="A101" s="176" t="s">
        <v>57</v>
      </c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8"/>
    </row>
    <row r="102" spans="1:31" ht="17.100000000000001" customHeight="1" x14ac:dyDescent="0.2">
      <c r="A102" s="179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1"/>
    </row>
    <row r="103" spans="1:31" ht="17.100000000000001" customHeight="1" x14ac:dyDescent="0.2">
      <c r="A103" s="184" t="s">
        <v>47</v>
      </c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</row>
    <row r="104" spans="1:31" ht="14.25" customHeight="1" x14ac:dyDescent="0.2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</row>
    <row r="105" spans="1:31" ht="30.75" customHeight="1" x14ac:dyDescent="0.2">
      <c r="A105" s="184" t="s">
        <v>58</v>
      </c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75" t="e">
        <f>(AA96/D96)*100</f>
        <v>#DIV/0!</v>
      </c>
      <c r="AB105" s="175"/>
      <c r="AC105" s="175"/>
      <c r="AD105" s="175"/>
      <c r="AE105" s="175"/>
    </row>
    <row r="106" spans="1:31" ht="28.5" customHeight="1" x14ac:dyDescent="0.2">
      <c r="A106" s="184" t="s">
        <v>48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75" t="e">
        <f>(AB96/D96)*100</f>
        <v>#DIV/0!</v>
      </c>
      <c r="AB106" s="175"/>
      <c r="AC106" s="175"/>
      <c r="AD106" s="175"/>
      <c r="AE106" s="175"/>
    </row>
    <row r="107" spans="1:31" ht="17.100000000000001" customHeight="1" x14ac:dyDescent="0.2">
      <c r="A107" s="229" t="s">
        <v>52</v>
      </c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4" t="e">
        <f>AD96*100/D96</f>
        <v>#DIV/0!</v>
      </c>
      <c r="AB107" s="224"/>
      <c r="AC107" s="224"/>
      <c r="AD107" s="224"/>
      <c r="AE107" s="224"/>
    </row>
    <row r="108" spans="1:31" ht="30.75" customHeight="1" x14ac:dyDescent="0.2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4"/>
      <c r="AB108" s="224"/>
      <c r="AC108" s="224"/>
      <c r="AD108" s="224"/>
      <c r="AE108" s="224"/>
    </row>
    <row r="109" spans="1:31" ht="17.100000000000001" customHeight="1" x14ac:dyDescent="0.2">
      <c r="A109" s="229" t="s">
        <v>49</v>
      </c>
      <c r="B109" s="230"/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24" t="e">
        <f>AE96/D96*100</f>
        <v>#DIV/0!</v>
      </c>
      <c r="AB109" s="224"/>
      <c r="AC109" s="224"/>
      <c r="AD109" s="224"/>
      <c r="AE109" s="224"/>
    </row>
    <row r="110" spans="1:31" ht="17.100000000000001" customHeight="1" x14ac:dyDescent="0.2">
      <c r="A110" s="230"/>
      <c r="B110" s="230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24"/>
      <c r="AB110" s="224"/>
      <c r="AC110" s="224"/>
      <c r="AD110" s="224"/>
      <c r="AE110" s="224"/>
    </row>
    <row r="111" spans="1:31" ht="17.100000000000001" customHeight="1" x14ac:dyDescent="0.2">
      <c r="G111" s="77"/>
      <c r="AA111" s="144"/>
      <c r="AB111" s="144"/>
      <c r="AC111" s="144"/>
      <c r="AD111" s="144"/>
      <c r="AE111" s="144"/>
    </row>
    <row r="112" spans="1:31" ht="17.100000000000001" customHeight="1" x14ac:dyDescent="0.2">
      <c r="G112" s="77"/>
      <c r="AA112" s="145"/>
      <c r="AB112" s="145"/>
      <c r="AC112" s="145"/>
      <c r="AD112" s="145"/>
      <c r="AE112" s="145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109:Z110"/>
    <mergeCell ref="A106:Z106"/>
    <mergeCell ref="A105:Z105"/>
    <mergeCell ref="AA107:AE108"/>
    <mergeCell ref="A93:B93"/>
    <mergeCell ref="Q98:R98"/>
    <mergeCell ref="AA3:AE4"/>
    <mergeCell ref="A78:B78"/>
    <mergeCell ref="A71:B71"/>
    <mergeCell ref="W3:Z3"/>
    <mergeCell ref="Y4:Z4"/>
    <mergeCell ref="S3:V3"/>
    <mergeCell ref="A56:B56"/>
    <mergeCell ref="A7:AE7"/>
    <mergeCell ref="A14:AE14"/>
    <mergeCell ref="A21:AE21"/>
    <mergeCell ref="A28:AE28"/>
    <mergeCell ref="A35:AE35"/>
    <mergeCell ref="A42:AE42"/>
    <mergeCell ref="A27:B27"/>
    <mergeCell ref="A1:I1"/>
    <mergeCell ref="G3:N4"/>
    <mergeCell ref="O3:R3"/>
    <mergeCell ref="J99:N99"/>
    <mergeCell ref="A34:B34"/>
    <mergeCell ref="A2:B2"/>
    <mergeCell ref="A20:B20"/>
    <mergeCell ref="A13:B13"/>
    <mergeCell ref="A41:B41"/>
    <mergeCell ref="E96:F96"/>
    <mergeCell ref="A48:B48"/>
    <mergeCell ref="A50:AE50"/>
    <mergeCell ref="A63:B63"/>
    <mergeCell ref="A94:AE94"/>
    <mergeCell ref="A49:AE49"/>
    <mergeCell ref="A57:AE57"/>
    <mergeCell ref="O98:P98"/>
    <mergeCell ref="A97:N97"/>
    <mergeCell ref="U103:AE104"/>
    <mergeCell ref="A101:AE102"/>
    <mergeCell ref="A96:B96"/>
    <mergeCell ref="Y98:Z98"/>
    <mergeCell ref="W98:X98"/>
    <mergeCell ref="U98:V98"/>
    <mergeCell ref="S98:T98"/>
    <mergeCell ref="A103:T104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RowHeight="15" x14ac:dyDescent="0.2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 x14ac:dyDescent="0.2">
      <c r="A1" s="186" t="s">
        <v>59</v>
      </c>
      <c r="B1" s="187"/>
      <c r="C1" s="187"/>
      <c r="D1" s="187"/>
      <c r="E1" s="187"/>
      <c r="F1" s="187"/>
      <c r="G1" s="187"/>
    </row>
    <row r="2" spans="1:29" ht="20.100000000000001" customHeight="1" thickBot="1" x14ac:dyDescent="0.25">
      <c r="A2" s="200" t="s">
        <v>20</v>
      </c>
      <c r="B2" s="201"/>
      <c r="C2" s="74"/>
      <c r="O2" s="157"/>
      <c r="Q2" s="157"/>
      <c r="S2" s="157"/>
      <c r="U2" s="157"/>
      <c r="W2" s="157"/>
      <c r="Y2" s="75"/>
    </row>
    <row r="3" spans="1:29" ht="12.95" customHeight="1" thickTop="1" x14ac:dyDescent="0.2">
      <c r="E3" s="214" t="s">
        <v>55</v>
      </c>
      <c r="F3" s="215"/>
      <c r="G3" s="215"/>
      <c r="H3" s="215"/>
      <c r="I3" s="2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 x14ac:dyDescent="0.25">
      <c r="E4" s="217"/>
      <c r="F4" s="218"/>
      <c r="G4" s="218"/>
      <c r="H4" s="218"/>
      <c r="I4" s="21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140" t="s">
        <v>22</v>
      </c>
      <c r="F5" s="140" t="s">
        <v>60</v>
      </c>
      <c r="G5" s="140" t="s">
        <v>46</v>
      </c>
      <c r="H5" s="140" t="s">
        <v>54</v>
      </c>
      <c r="I5" s="140" t="s">
        <v>53</v>
      </c>
    </row>
    <row r="6" spans="1:29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 x14ac:dyDescent="0.25">
      <c r="A7" s="211" t="s">
        <v>28</v>
      </c>
      <c r="B7" s="212"/>
      <c r="C7" s="212"/>
      <c r="D7" s="212"/>
      <c r="E7" s="212"/>
      <c r="F7" s="212"/>
      <c r="G7" s="212"/>
      <c r="H7" s="212"/>
      <c r="I7" s="213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 x14ac:dyDescent="0.2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 x14ac:dyDescent="0.2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 x14ac:dyDescent="0.2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 x14ac:dyDescent="0.2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 x14ac:dyDescent="0.25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 x14ac:dyDescent="0.25">
      <c r="A13" s="202" t="s">
        <v>11</v>
      </c>
      <c r="B13" s="203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 x14ac:dyDescent="0.25">
      <c r="A14" s="211" t="s">
        <v>29</v>
      </c>
      <c r="B14" s="212"/>
      <c r="C14" s="212"/>
      <c r="D14" s="212"/>
      <c r="E14" s="212"/>
      <c r="F14" s="212"/>
      <c r="G14" s="212"/>
      <c r="H14" s="212"/>
      <c r="I14" s="213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 x14ac:dyDescent="0.2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 x14ac:dyDescent="0.2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 x14ac:dyDescent="0.2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 x14ac:dyDescent="0.2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 x14ac:dyDescent="0.25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 x14ac:dyDescent="0.25">
      <c r="A20" s="202" t="s">
        <v>11</v>
      </c>
      <c r="B20" s="203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 x14ac:dyDescent="0.25">
      <c r="A21" s="211" t="s">
        <v>30</v>
      </c>
      <c r="B21" s="212"/>
      <c r="C21" s="212"/>
      <c r="D21" s="212"/>
      <c r="E21" s="212"/>
      <c r="F21" s="212"/>
      <c r="G21" s="212"/>
      <c r="H21" s="212"/>
      <c r="I21" s="213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 x14ac:dyDescent="0.2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 x14ac:dyDescent="0.2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 x14ac:dyDescent="0.2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 x14ac:dyDescent="0.2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 x14ac:dyDescent="0.25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 x14ac:dyDescent="0.25">
      <c r="A27" s="202" t="s">
        <v>11</v>
      </c>
      <c r="B27" s="203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 x14ac:dyDescent="0.25">
      <c r="A28" s="211" t="s">
        <v>31</v>
      </c>
      <c r="B28" s="212"/>
      <c r="C28" s="212"/>
      <c r="D28" s="212"/>
      <c r="E28" s="212"/>
      <c r="F28" s="212"/>
      <c r="G28" s="212"/>
      <c r="H28" s="212"/>
      <c r="I28" s="213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 x14ac:dyDescent="0.2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 x14ac:dyDescent="0.2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 x14ac:dyDescent="0.2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 x14ac:dyDescent="0.2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 x14ac:dyDescent="0.25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 x14ac:dyDescent="0.25">
      <c r="A34" s="198" t="s">
        <v>11</v>
      </c>
      <c r="B34" s="199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 x14ac:dyDescent="0.25">
      <c r="A35" s="211" t="s">
        <v>32</v>
      </c>
      <c r="B35" s="212"/>
      <c r="C35" s="212"/>
      <c r="D35" s="212"/>
      <c r="E35" s="212"/>
      <c r="F35" s="212"/>
      <c r="G35" s="212"/>
      <c r="H35" s="212"/>
      <c r="I35" s="213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 x14ac:dyDescent="0.2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 x14ac:dyDescent="0.2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 x14ac:dyDescent="0.2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 x14ac:dyDescent="0.2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 x14ac:dyDescent="0.25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 x14ac:dyDescent="0.25">
      <c r="A41" s="204" t="s">
        <v>11</v>
      </c>
      <c r="B41" s="199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 x14ac:dyDescent="0.25">
      <c r="A42" s="211" t="s">
        <v>33</v>
      </c>
      <c r="B42" s="212"/>
      <c r="C42" s="212"/>
      <c r="D42" s="212"/>
      <c r="E42" s="212"/>
      <c r="F42" s="212"/>
      <c r="G42" s="212"/>
      <c r="H42" s="212"/>
      <c r="I42" s="213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 x14ac:dyDescent="0.2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 x14ac:dyDescent="0.2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 x14ac:dyDescent="0.2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 x14ac:dyDescent="0.2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 x14ac:dyDescent="0.25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 x14ac:dyDescent="0.25">
      <c r="A48" s="202" t="s">
        <v>11</v>
      </c>
      <c r="B48" s="203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 x14ac:dyDescent="0.2">
      <c r="A49" s="221" t="s">
        <v>37</v>
      </c>
      <c r="B49" s="222"/>
      <c r="C49" s="222"/>
      <c r="D49" s="222"/>
      <c r="E49" s="222"/>
      <c r="F49" s="222"/>
      <c r="G49" s="222"/>
      <c r="H49" s="222"/>
      <c r="I49" s="223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 x14ac:dyDescent="0.25">
      <c r="A50" s="225" t="s">
        <v>35</v>
      </c>
      <c r="B50" s="226"/>
      <c r="C50" s="226"/>
      <c r="D50" s="226"/>
      <c r="E50" s="226"/>
      <c r="F50" s="226"/>
      <c r="G50" s="226"/>
      <c r="H50" s="226"/>
      <c r="I50" s="227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 x14ac:dyDescent="0.2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 x14ac:dyDescent="0.2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 x14ac:dyDescent="0.2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 x14ac:dyDescent="0.2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 x14ac:dyDescent="0.25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 x14ac:dyDescent="0.25">
      <c r="A56" s="210" t="s">
        <v>11</v>
      </c>
      <c r="B56" s="203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 x14ac:dyDescent="0.25">
      <c r="A57" s="211" t="s">
        <v>36</v>
      </c>
      <c r="B57" s="212"/>
      <c r="C57" s="212"/>
      <c r="D57" s="212"/>
      <c r="E57" s="212"/>
      <c r="F57" s="212"/>
      <c r="G57" s="212"/>
      <c r="H57" s="212"/>
      <c r="I57" s="213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 x14ac:dyDescent="0.2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 x14ac:dyDescent="0.2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 x14ac:dyDescent="0.2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 x14ac:dyDescent="0.2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 x14ac:dyDescent="0.25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 x14ac:dyDescent="0.25">
      <c r="A63" s="210" t="s">
        <v>11</v>
      </c>
      <c r="B63" s="203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 x14ac:dyDescent="0.2">
      <c r="A64" s="221" t="s">
        <v>38</v>
      </c>
      <c r="B64" s="222"/>
      <c r="C64" s="222"/>
      <c r="D64" s="222"/>
      <c r="E64" s="222"/>
      <c r="F64" s="222"/>
      <c r="G64" s="222"/>
      <c r="H64" s="222"/>
      <c r="I64" s="223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 x14ac:dyDescent="0.25">
      <c r="A65" s="225" t="s">
        <v>35</v>
      </c>
      <c r="B65" s="226"/>
      <c r="C65" s="226"/>
      <c r="D65" s="226"/>
      <c r="E65" s="226"/>
      <c r="F65" s="226"/>
      <c r="G65" s="226"/>
      <c r="H65" s="226"/>
      <c r="I65" s="227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 x14ac:dyDescent="0.2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 x14ac:dyDescent="0.2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 x14ac:dyDescent="0.2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 x14ac:dyDescent="0.2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 x14ac:dyDescent="0.25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 x14ac:dyDescent="0.25">
      <c r="A71" s="210" t="s">
        <v>11</v>
      </c>
      <c r="B71" s="203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 x14ac:dyDescent="0.25">
      <c r="A72" s="211" t="s">
        <v>39</v>
      </c>
      <c r="B72" s="212"/>
      <c r="C72" s="212"/>
      <c r="D72" s="212"/>
      <c r="E72" s="212"/>
      <c r="F72" s="212"/>
      <c r="G72" s="212"/>
      <c r="H72" s="212"/>
      <c r="I72" s="213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 x14ac:dyDescent="0.2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 x14ac:dyDescent="0.2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 x14ac:dyDescent="0.2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 x14ac:dyDescent="0.2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 x14ac:dyDescent="0.25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 x14ac:dyDescent="0.25">
      <c r="A78" s="204" t="s">
        <v>11</v>
      </c>
      <c r="B78" s="199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 x14ac:dyDescent="0.2">
      <c r="A79" s="221" t="s">
        <v>41</v>
      </c>
      <c r="B79" s="222"/>
      <c r="C79" s="222"/>
      <c r="D79" s="222"/>
      <c r="E79" s="222"/>
      <c r="F79" s="222"/>
      <c r="G79" s="222"/>
      <c r="H79" s="222"/>
      <c r="I79" s="223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 x14ac:dyDescent="0.25">
      <c r="A80" s="225" t="s">
        <v>40</v>
      </c>
      <c r="B80" s="226"/>
      <c r="C80" s="226"/>
      <c r="D80" s="226"/>
      <c r="E80" s="226"/>
      <c r="F80" s="226"/>
      <c r="G80" s="226"/>
      <c r="H80" s="226"/>
      <c r="I80" s="227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 x14ac:dyDescent="0.2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 x14ac:dyDescent="0.2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 x14ac:dyDescent="0.2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 x14ac:dyDescent="0.2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 x14ac:dyDescent="0.25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 x14ac:dyDescent="0.25">
      <c r="A86" s="87" t="s">
        <v>11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 x14ac:dyDescent="0.25">
      <c r="A87" s="211" t="s">
        <v>36</v>
      </c>
      <c r="B87" s="212"/>
      <c r="C87" s="212"/>
      <c r="D87" s="212"/>
      <c r="E87" s="212"/>
      <c r="F87" s="212"/>
      <c r="G87" s="212"/>
      <c r="H87" s="212"/>
      <c r="I87" s="213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 x14ac:dyDescent="0.2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 x14ac:dyDescent="0.2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 x14ac:dyDescent="0.2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 x14ac:dyDescent="0.2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 x14ac:dyDescent="0.25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 x14ac:dyDescent="0.25">
      <c r="A93" s="202" t="s">
        <v>11</v>
      </c>
      <c r="B93" s="203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 x14ac:dyDescent="0.25">
      <c r="A94" s="211" t="s">
        <v>34</v>
      </c>
      <c r="B94" s="212"/>
      <c r="C94" s="212"/>
      <c r="D94" s="212"/>
      <c r="E94" s="212"/>
      <c r="F94" s="212"/>
      <c r="G94" s="212"/>
      <c r="H94" s="212"/>
      <c r="I94" s="213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 x14ac:dyDescent="0.25">
      <c r="A95" s="127"/>
      <c r="B95" s="128" t="s">
        <v>19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 x14ac:dyDescent="0.25">
      <c r="A96" s="182" t="s">
        <v>14</v>
      </c>
      <c r="B96" s="183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 x14ac:dyDescent="0.2">
      <c r="A97" s="174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 x14ac:dyDescent="0.2">
      <c r="A98" s="231" t="s">
        <v>57</v>
      </c>
      <c r="B98" s="231"/>
      <c r="C98" s="231"/>
      <c r="D98" s="231"/>
      <c r="E98" s="231"/>
      <c r="F98" s="231"/>
      <c r="G98" s="231"/>
      <c r="H98" s="175">
        <f>G96</f>
        <v>0</v>
      </c>
      <c r="I98" s="175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 x14ac:dyDescent="0.2">
      <c r="A99" s="232" t="s">
        <v>47</v>
      </c>
      <c r="B99" s="232"/>
      <c r="C99" s="232"/>
      <c r="D99" s="232"/>
      <c r="E99" s="232"/>
      <c r="F99" s="232"/>
      <c r="G99" s="232"/>
      <c r="H99" s="175"/>
      <c r="I99" s="175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 x14ac:dyDescent="0.2">
      <c r="A100" s="232" t="s">
        <v>58</v>
      </c>
      <c r="B100" s="232"/>
      <c r="C100" s="232"/>
      <c r="D100" s="232"/>
      <c r="E100" s="232"/>
      <c r="F100" s="232"/>
      <c r="G100" s="232"/>
      <c r="H100" s="175" t="e">
        <f>(E96/D96)*100</f>
        <v>#DIV/0!</v>
      </c>
      <c r="I100" s="175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 x14ac:dyDescent="0.2">
      <c r="A101" s="232" t="s">
        <v>61</v>
      </c>
      <c r="B101" s="232"/>
      <c r="C101" s="232"/>
      <c r="D101" s="232"/>
      <c r="E101" s="232"/>
      <c r="F101" s="232"/>
      <c r="G101" s="232"/>
      <c r="H101" s="175" t="e">
        <f>(F96/D96)*100</f>
        <v>#DIV/0!</v>
      </c>
      <c r="I101" s="175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 x14ac:dyDescent="0.2">
      <c r="A102" s="231" t="s">
        <v>52</v>
      </c>
      <c r="B102" s="231"/>
      <c r="C102" s="231"/>
      <c r="D102" s="231"/>
      <c r="E102" s="231"/>
      <c r="F102" s="231"/>
      <c r="G102" s="231"/>
      <c r="H102" s="224" t="e">
        <f>H96*100/D96</f>
        <v>#DIV/0!</v>
      </c>
      <c r="I102" s="224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 x14ac:dyDescent="0.2">
      <c r="A103" s="231" t="s">
        <v>49</v>
      </c>
      <c r="B103" s="231"/>
      <c r="C103" s="231"/>
      <c r="D103" s="231"/>
      <c r="E103" s="231"/>
      <c r="F103" s="231"/>
      <c r="G103" s="231"/>
      <c r="H103" s="224" t="e">
        <f>I96/D96*100</f>
        <v>#DIV/0!</v>
      </c>
      <c r="I103" s="224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 x14ac:dyDescent="0.2">
      <c r="E104" s="155"/>
      <c r="Y104" s="145"/>
      <c r="Z104" s="145"/>
      <c r="AA104" s="145"/>
      <c r="AB104" s="145"/>
      <c r="AC104" s="145"/>
    </row>
    <row r="105" spans="1:29" ht="17.100000000000001" customHeight="1" x14ac:dyDescent="0.2">
      <c r="E105" s="155"/>
      <c r="Y105" s="145"/>
      <c r="Z105" s="145"/>
      <c r="AA105" s="145"/>
      <c r="AB105" s="145"/>
      <c r="AC105" s="145"/>
    </row>
    <row r="106" spans="1:29" ht="17.100000000000001" customHeight="1" x14ac:dyDescent="0.2">
      <c r="E106" s="155"/>
    </row>
    <row r="107" spans="1:29" ht="17.100000000000001" customHeight="1" x14ac:dyDescent="0.2">
      <c r="E107" s="155"/>
    </row>
    <row r="108" spans="1:29" ht="17.100000000000001" customHeight="1" x14ac:dyDescent="0.2">
      <c r="E108" s="155"/>
    </row>
    <row r="109" spans="1:29" ht="17.100000000000001" customHeight="1" x14ac:dyDescent="0.2">
      <c r="E109" s="155"/>
    </row>
    <row r="110" spans="1:29" ht="17.100000000000001" customHeight="1" x14ac:dyDescent="0.2">
      <c r="E110" s="155"/>
    </row>
    <row r="111" spans="1:29" ht="17.100000000000001" customHeight="1" x14ac:dyDescent="0.2">
      <c r="E111" s="155"/>
    </row>
    <row r="112" spans="1:29" ht="17.100000000000001" customHeight="1" x14ac:dyDescent="0.2">
      <c r="E112" s="155"/>
    </row>
    <row r="113" spans="5:5" ht="17.100000000000001" customHeight="1" x14ac:dyDescent="0.2">
      <c r="E113" s="155"/>
    </row>
    <row r="114" spans="5:5" ht="17.100000000000001" customHeight="1" x14ac:dyDescent="0.2">
      <c r="E114" s="155"/>
    </row>
    <row r="115" spans="5:5" ht="17.100000000000001" customHeight="1" x14ac:dyDescent="0.2">
      <c r="E115" s="155"/>
    </row>
    <row r="116" spans="5:5" ht="17.100000000000001" customHeight="1" x14ac:dyDescent="0.2">
      <c r="E116" s="155"/>
    </row>
    <row r="117" spans="5:5" ht="17.100000000000001" customHeight="1" x14ac:dyDescent="0.2">
      <c r="E117" s="155"/>
    </row>
    <row r="118" spans="5:5" ht="17.100000000000001" customHeight="1" x14ac:dyDescent="0.2">
      <c r="E118" s="155"/>
    </row>
    <row r="119" spans="5:5" ht="17.100000000000001" customHeight="1" x14ac:dyDescent="0.2">
      <c r="E119" s="155"/>
    </row>
    <row r="120" spans="5:5" ht="17.100000000000001" customHeight="1" x14ac:dyDescent="0.2">
      <c r="E120" s="155"/>
    </row>
    <row r="121" spans="5:5" ht="17.100000000000001" customHeight="1" x14ac:dyDescent="0.2">
      <c r="E121" s="155"/>
    </row>
    <row r="122" spans="5:5" ht="17.100000000000001" customHeight="1" x14ac:dyDescent="0.2">
      <c r="E122" s="155"/>
    </row>
    <row r="123" spans="5:5" ht="17.100000000000001" customHeight="1" x14ac:dyDescent="0.2">
      <c r="E123" s="155"/>
    </row>
    <row r="124" spans="5:5" ht="17.100000000000001" customHeight="1" x14ac:dyDescent="0.2">
      <c r="E124" s="155"/>
    </row>
    <row r="125" spans="5:5" ht="17.100000000000001" customHeight="1" x14ac:dyDescent="0.2">
      <c r="E125" s="155"/>
    </row>
    <row r="126" spans="5:5" ht="17.100000000000001" customHeight="1" x14ac:dyDescent="0.2">
      <c r="E126" s="155"/>
    </row>
    <row r="127" spans="5:5" ht="17.100000000000001" customHeight="1" x14ac:dyDescent="0.2">
      <c r="E127" s="155"/>
    </row>
    <row r="128" spans="5:5" ht="17.100000000000001" customHeight="1" x14ac:dyDescent="0.2">
      <c r="E128" s="155"/>
    </row>
    <row r="129" spans="5:5" ht="17.100000000000001" customHeight="1" x14ac:dyDescent="0.2">
      <c r="E129" s="155"/>
    </row>
    <row r="130" spans="5:5" ht="17.100000000000001" customHeight="1" x14ac:dyDescent="0.2">
      <c r="E130" s="155"/>
    </row>
    <row r="131" spans="5:5" ht="17.100000000000001" customHeight="1" x14ac:dyDescent="0.2">
      <c r="E131" s="155"/>
    </row>
    <row r="132" spans="5:5" ht="17.100000000000001" customHeight="1" x14ac:dyDescent="0.2">
      <c r="E132" s="155"/>
    </row>
    <row r="133" spans="5:5" ht="17.100000000000001" customHeight="1" x14ac:dyDescent="0.2">
      <c r="E133" s="155"/>
    </row>
    <row r="134" spans="5:5" ht="17.100000000000001" customHeight="1" x14ac:dyDescent="0.2">
      <c r="E134" s="155"/>
    </row>
    <row r="135" spans="5:5" ht="17.100000000000001" customHeight="1" x14ac:dyDescent="0.2">
      <c r="E135" s="155"/>
    </row>
    <row r="136" spans="5:5" ht="17.100000000000001" customHeight="1" x14ac:dyDescent="0.2">
      <c r="E136" s="155"/>
    </row>
    <row r="137" spans="5:5" ht="17.100000000000001" customHeight="1" x14ac:dyDescent="0.2">
      <c r="E137" s="155"/>
    </row>
    <row r="138" spans="5:5" ht="17.100000000000001" customHeight="1" x14ac:dyDescent="0.2">
      <c r="E138" s="155"/>
    </row>
    <row r="139" spans="5:5" ht="17.100000000000001" customHeight="1" x14ac:dyDescent="0.2">
      <c r="E139" s="155"/>
    </row>
    <row r="140" spans="5:5" ht="17.100000000000001" customHeight="1" x14ac:dyDescent="0.2">
      <c r="E140" s="155"/>
    </row>
    <row r="141" spans="5:5" ht="17.100000000000001" customHeight="1" x14ac:dyDescent="0.2">
      <c r="E141" s="155"/>
    </row>
    <row r="142" spans="5:5" ht="17.100000000000001" customHeight="1" x14ac:dyDescent="0.2">
      <c r="E142" s="155"/>
    </row>
    <row r="143" spans="5:5" ht="17.100000000000001" customHeight="1" x14ac:dyDescent="0.2">
      <c r="E143" s="155"/>
    </row>
    <row r="144" spans="5:5" ht="17.100000000000001" customHeight="1" x14ac:dyDescent="0.2">
      <c r="E144" s="155"/>
    </row>
    <row r="145" spans="5:5" ht="17.100000000000001" customHeight="1" x14ac:dyDescent="0.2">
      <c r="E145" s="155"/>
    </row>
    <row r="146" spans="5:5" ht="17.100000000000001" customHeight="1" x14ac:dyDescent="0.2">
      <c r="E146" s="155"/>
    </row>
    <row r="147" spans="5:5" ht="17.100000000000001" customHeight="1" x14ac:dyDescent="0.2">
      <c r="E147" s="155"/>
    </row>
    <row r="148" spans="5:5" ht="17.100000000000001" customHeight="1" x14ac:dyDescent="0.2">
      <c r="E148" s="155"/>
    </row>
    <row r="149" spans="5:5" ht="17.100000000000001" customHeight="1" x14ac:dyDescent="0.2">
      <c r="E149" s="155"/>
    </row>
    <row r="150" spans="5:5" ht="17.100000000000001" customHeight="1" x14ac:dyDescent="0.2">
      <c r="E150" s="155"/>
    </row>
    <row r="151" spans="5:5" ht="17.100000000000001" customHeight="1" x14ac:dyDescent="0.2">
      <c r="E151" s="155"/>
    </row>
    <row r="152" spans="5:5" ht="17.100000000000001" customHeight="1" x14ac:dyDescent="0.2">
      <c r="E152" s="155"/>
    </row>
    <row r="153" spans="5:5" ht="17.100000000000001" customHeight="1" x14ac:dyDescent="0.2">
      <c r="E153" s="155"/>
    </row>
    <row r="154" spans="5:5" ht="17.100000000000001" customHeight="1" x14ac:dyDescent="0.2">
      <c r="E154" s="155"/>
    </row>
    <row r="155" spans="5:5" ht="17.100000000000001" customHeight="1" x14ac:dyDescent="0.2">
      <c r="E155" s="155"/>
    </row>
    <row r="156" spans="5:5" ht="17.100000000000001" customHeight="1" x14ac:dyDescent="0.2">
      <c r="E156" s="155"/>
    </row>
    <row r="157" spans="5:5" ht="17.100000000000001" customHeight="1" x14ac:dyDescent="0.2">
      <c r="E157" s="155"/>
    </row>
    <row r="158" spans="5:5" ht="17.100000000000001" customHeight="1" x14ac:dyDescent="0.2">
      <c r="E158" s="155"/>
    </row>
    <row r="159" spans="5:5" ht="17.100000000000001" customHeight="1" x14ac:dyDescent="0.2">
      <c r="E159" s="155"/>
    </row>
    <row r="160" spans="5:5" x14ac:dyDescent="0.2">
      <c r="E160" s="155"/>
    </row>
    <row r="161" spans="5:5" x14ac:dyDescent="0.2">
      <c r="E161" s="155"/>
    </row>
    <row r="162" spans="5:5" x14ac:dyDescent="0.2">
      <c r="E162" s="155"/>
    </row>
    <row r="163" spans="5:5" x14ac:dyDescent="0.2">
      <c r="E163" s="155"/>
    </row>
    <row r="164" spans="5:5" x14ac:dyDescent="0.2">
      <c r="E164" s="155"/>
    </row>
    <row r="165" spans="5:5" x14ac:dyDescent="0.2">
      <c r="E165" s="155"/>
    </row>
    <row r="166" spans="5:5" x14ac:dyDescent="0.2">
      <c r="E166" s="155"/>
    </row>
    <row r="167" spans="5:5" x14ac:dyDescent="0.2">
      <c r="E167" s="155"/>
    </row>
    <row r="168" spans="5:5" x14ac:dyDescent="0.2">
      <c r="E168" s="155"/>
    </row>
    <row r="169" spans="5:5" x14ac:dyDescent="0.2">
      <c r="E169" s="155"/>
    </row>
    <row r="170" spans="5:5" x14ac:dyDescent="0.2">
      <c r="E170" s="155"/>
    </row>
    <row r="171" spans="5:5" x14ac:dyDescent="0.2">
      <c r="E171" s="155"/>
    </row>
    <row r="172" spans="5:5" x14ac:dyDescent="0.2">
      <c r="E172" s="155"/>
    </row>
    <row r="173" spans="5:5" x14ac:dyDescent="0.2">
      <c r="E173" s="155"/>
    </row>
    <row r="174" spans="5:5" x14ac:dyDescent="0.2">
      <c r="E174" s="155"/>
    </row>
    <row r="175" spans="5:5" x14ac:dyDescent="0.2">
      <c r="E175" s="155"/>
    </row>
    <row r="176" spans="5:5" x14ac:dyDescent="0.2">
      <c r="E176" s="155"/>
    </row>
    <row r="177" spans="5:5" x14ac:dyDescent="0.2">
      <c r="E177" s="155"/>
    </row>
    <row r="178" spans="5:5" x14ac:dyDescent="0.2">
      <c r="E178" s="155"/>
    </row>
    <row r="179" spans="5:5" x14ac:dyDescent="0.2">
      <c r="E179" s="155"/>
    </row>
    <row r="180" spans="5:5" x14ac:dyDescent="0.2">
      <c r="E180" s="155"/>
    </row>
    <row r="181" spans="5:5" x14ac:dyDescent="0.2">
      <c r="E181" s="155"/>
    </row>
    <row r="182" spans="5:5" x14ac:dyDescent="0.2">
      <c r="E182" s="155"/>
    </row>
    <row r="183" spans="5:5" x14ac:dyDescent="0.2">
      <c r="E183" s="155"/>
    </row>
    <row r="184" spans="5:5" x14ac:dyDescent="0.2">
      <c r="E184" s="155"/>
    </row>
    <row r="185" spans="5:5" x14ac:dyDescent="0.2">
      <c r="E185" s="155"/>
    </row>
    <row r="186" spans="5:5" x14ac:dyDescent="0.2">
      <c r="E186" s="155"/>
    </row>
    <row r="187" spans="5:5" x14ac:dyDescent="0.2">
      <c r="E187" s="155"/>
    </row>
    <row r="188" spans="5:5" x14ac:dyDescent="0.2">
      <c r="E188" s="155"/>
    </row>
    <row r="189" spans="5:5" x14ac:dyDescent="0.2">
      <c r="E189" s="155"/>
    </row>
    <row r="190" spans="5:5" x14ac:dyDescent="0.2">
      <c r="E190" s="155"/>
    </row>
    <row r="191" spans="5:5" x14ac:dyDescent="0.2">
      <c r="E191" s="155"/>
    </row>
    <row r="192" spans="5:5" x14ac:dyDescent="0.2">
      <c r="E192" s="155"/>
    </row>
    <row r="193" spans="5:5" x14ac:dyDescent="0.2">
      <c r="E193" s="155"/>
    </row>
    <row r="194" spans="5:5" x14ac:dyDescent="0.2">
      <c r="E194" s="155"/>
    </row>
    <row r="195" spans="5:5" x14ac:dyDescent="0.2">
      <c r="E195" s="155"/>
    </row>
    <row r="196" spans="5:5" x14ac:dyDescent="0.2">
      <c r="E196" s="155"/>
    </row>
    <row r="197" spans="5:5" x14ac:dyDescent="0.2">
      <c r="E197" s="155"/>
    </row>
    <row r="198" spans="5:5" x14ac:dyDescent="0.2">
      <c r="E198" s="155"/>
    </row>
    <row r="199" spans="5:5" x14ac:dyDescent="0.2">
      <c r="E199" s="155"/>
    </row>
    <row r="200" spans="5:5" x14ac:dyDescent="0.2">
      <c r="E200" s="155"/>
    </row>
    <row r="201" spans="5:5" x14ac:dyDescent="0.2">
      <c r="E201" s="155"/>
    </row>
    <row r="202" spans="5:5" x14ac:dyDescent="0.2">
      <c r="E202" s="155"/>
    </row>
    <row r="203" spans="5:5" x14ac:dyDescent="0.2">
      <c r="E203" s="155"/>
    </row>
    <row r="204" spans="5:5" x14ac:dyDescent="0.2">
      <c r="E204" s="155"/>
    </row>
    <row r="205" spans="5:5" x14ac:dyDescent="0.2">
      <c r="E205" s="155"/>
    </row>
    <row r="206" spans="5:5" x14ac:dyDescent="0.2">
      <c r="E206" s="155"/>
    </row>
    <row r="207" spans="5:5" x14ac:dyDescent="0.2">
      <c r="E207" s="155"/>
    </row>
    <row r="208" spans="5:5" x14ac:dyDescent="0.2">
      <c r="E208" s="155"/>
    </row>
    <row r="209" spans="5:5" x14ac:dyDescent="0.2">
      <c r="E209" s="155"/>
    </row>
    <row r="210" spans="5:5" x14ac:dyDescent="0.2">
      <c r="E210" s="155"/>
    </row>
    <row r="211" spans="5:5" x14ac:dyDescent="0.2">
      <c r="E211" s="155"/>
    </row>
    <row r="212" spans="5:5" x14ac:dyDescent="0.2">
      <c r="E212" s="155"/>
    </row>
    <row r="213" spans="5:5" x14ac:dyDescent="0.2">
      <c r="E213" s="155"/>
    </row>
    <row r="214" spans="5:5" x14ac:dyDescent="0.2">
      <c r="E214" s="155"/>
    </row>
    <row r="215" spans="5:5" x14ac:dyDescent="0.2">
      <c r="E215" s="155"/>
    </row>
    <row r="216" spans="5:5" x14ac:dyDescent="0.2">
      <c r="E216" s="155"/>
    </row>
    <row r="217" spans="5:5" x14ac:dyDescent="0.2">
      <c r="E217" s="155"/>
    </row>
    <row r="218" spans="5:5" x14ac:dyDescent="0.2">
      <c r="E218" s="155"/>
    </row>
    <row r="219" spans="5:5" x14ac:dyDescent="0.2">
      <c r="E219" s="155"/>
    </row>
    <row r="220" spans="5:5" x14ac:dyDescent="0.2">
      <c r="E220" s="155"/>
    </row>
    <row r="221" spans="5:5" x14ac:dyDescent="0.2">
      <c r="E221" s="155"/>
    </row>
    <row r="222" spans="5:5" x14ac:dyDescent="0.2">
      <c r="E222" s="155"/>
    </row>
    <row r="223" spans="5:5" x14ac:dyDescent="0.2">
      <c r="E223" s="155"/>
    </row>
    <row r="224" spans="5:5" x14ac:dyDescent="0.2">
      <c r="E224" s="155"/>
    </row>
    <row r="225" spans="5:5" x14ac:dyDescent="0.2">
      <c r="E225" s="155"/>
    </row>
    <row r="226" spans="5:5" x14ac:dyDescent="0.2">
      <c r="E226" s="155"/>
    </row>
    <row r="227" spans="5:5" x14ac:dyDescent="0.2">
      <c r="E227" s="155"/>
    </row>
    <row r="228" spans="5:5" x14ac:dyDescent="0.2">
      <c r="E228" s="155"/>
    </row>
    <row r="229" spans="5:5" x14ac:dyDescent="0.2">
      <c r="E229" s="155"/>
    </row>
    <row r="230" spans="5:5" x14ac:dyDescent="0.2">
      <c r="E230" s="155"/>
    </row>
    <row r="231" spans="5:5" x14ac:dyDescent="0.2">
      <c r="E231" s="155"/>
    </row>
    <row r="232" spans="5:5" x14ac:dyDescent="0.2">
      <c r="E232" s="155"/>
    </row>
    <row r="233" spans="5:5" x14ac:dyDescent="0.2">
      <c r="E233" s="155"/>
    </row>
    <row r="234" spans="5:5" x14ac:dyDescent="0.2">
      <c r="E234" s="155"/>
    </row>
    <row r="235" spans="5:5" x14ac:dyDescent="0.2">
      <c r="E235" s="155"/>
    </row>
    <row r="236" spans="5:5" x14ac:dyDescent="0.2">
      <c r="E236" s="155"/>
    </row>
    <row r="237" spans="5:5" x14ac:dyDescent="0.2">
      <c r="E237" s="155"/>
    </row>
    <row r="238" spans="5:5" x14ac:dyDescent="0.2">
      <c r="E238" s="155"/>
    </row>
    <row r="239" spans="5:5" x14ac:dyDescent="0.2">
      <c r="E239" s="155"/>
    </row>
    <row r="240" spans="5:5" x14ac:dyDescent="0.2">
      <c r="E240" s="155"/>
    </row>
    <row r="241" spans="5:5" x14ac:dyDescent="0.2">
      <c r="E241" s="155"/>
    </row>
    <row r="242" spans="5:5" x14ac:dyDescent="0.2">
      <c r="E242" s="155"/>
    </row>
    <row r="243" spans="5:5" x14ac:dyDescent="0.2">
      <c r="E243" s="155"/>
    </row>
    <row r="244" spans="5:5" x14ac:dyDescent="0.2">
      <c r="E244" s="155"/>
    </row>
    <row r="245" spans="5:5" x14ac:dyDescent="0.2">
      <c r="E245" s="155"/>
    </row>
    <row r="246" spans="5:5" x14ac:dyDescent="0.2">
      <c r="E246" s="155"/>
    </row>
    <row r="247" spans="5:5" x14ac:dyDescent="0.2">
      <c r="E247" s="155"/>
    </row>
    <row r="248" spans="5:5" x14ac:dyDescent="0.2">
      <c r="E248" s="155"/>
    </row>
    <row r="249" spans="5:5" x14ac:dyDescent="0.2">
      <c r="E249" s="155"/>
    </row>
    <row r="250" spans="5:5" x14ac:dyDescent="0.2">
      <c r="E250" s="155"/>
    </row>
    <row r="251" spans="5:5" x14ac:dyDescent="0.2">
      <c r="E251" s="155"/>
    </row>
    <row r="252" spans="5:5" x14ac:dyDescent="0.2">
      <c r="E252" s="155"/>
    </row>
    <row r="253" spans="5:5" x14ac:dyDescent="0.2">
      <c r="E253" s="155"/>
    </row>
    <row r="254" spans="5:5" x14ac:dyDescent="0.2">
      <c r="E254" s="155"/>
    </row>
    <row r="255" spans="5:5" x14ac:dyDescent="0.2">
      <c r="E255" s="155"/>
    </row>
    <row r="256" spans="5:5" x14ac:dyDescent="0.2">
      <c r="E256" s="155"/>
    </row>
    <row r="257" spans="5:5" x14ac:dyDescent="0.2">
      <c r="E257" s="155"/>
    </row>
  </sheetData>
  <mergeCells count="44">
    <mergeCell ref="A56:B56"/>
    <mergeCell ref="A63:B63"/>
    <mergeCell ref="A71:B71"/>
    <mergeCell ref="A78:B78"/>
    <mergeCell ref="A93:B93"/>
    <mergeCell ref="A102:G102"/>
    <mergeCell ref="A103:G103"/>
    <mergeCell ref="H99:I99"/>
    <mergeCell ref="H100:I100"/>
    <mergeCell ref="H101:I101"/>
    <mergeCell ref="H102:I102"/>
    <mergeCell ref="H103:I103"/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E3:I4"/>
    <mergeCell ref="A13:B13"/>
    <mergeCell ref="A20:B20"/>
    <mergeCell ref="A72:I72"/>
    <mergeCell ref="A79:I79"/>
    <mergeCell ref="A80:I80"/>
    <mergeCell ref="A7:I7"/>
    <mergeCell ref="A98:G98"/>
    <mergeCell ref="H98:I98"/>
    <mergeCell ref="A14:I14"/>
    <mergeCell ref="A21:I21"/>
    <mergeCell ref="A28:I28"/>
    <mergeCell ref="A35:I35"/>
    <mergeCell ref="A27:B27"/>
    <mergeCell ref="A34:B34"/>
    <mergeCell ref="A41:B41"/>
    <mergeCell ref="A87:I87"/>
    <mergeCell ref="A94:I94"/>
    <mergeCell ref="A57:I57"/>
    <mergeCell ref="A96:B96"/>
    <mergeCell ref="A97:L97"/>
    <mergeCell ref="A48:B48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225"/>
  <sheetViews>
    <sheetView tabSelected="1" view="pageBreakPreview" zoomScaleNormal="100" zoomScaleSheetLayoutView="100" workbookViewId="0">
      <selection activeCell="R1" sqref="R1:U1"/>
    </sheetView>
  </sheetViews>
  <sheetFormatPr defaultRowHeight="15" x14ac:dyDescent="0.2"/>
  <cols>
    <col min="1" max="1" width="6.7109375" style="1" customWidth="1"/>
    <col min="2" max="2" width="51.85546875" style="2" customWidth="1"/>
    <col min="3" max="3" width="22.140625" style="3" customWidth="1"/>
    <col min="4" max="5" width="3.7109375" style="2" customWidth="1"/>
    <col min="6" max="6" width="6.140625" style="2" customWidth="1"/>
    <col min="7" max="7" width="4.85546875" style="2" customWidth="1"/>
    <col min="8" max="8" width="4.7109375" style="2" customWidth="1"/>
    <col min="9" max="13" width="3.7109375" style="2" customWidth="1"/>
    <col min="14" max="15" width="5.28515625" style="2" customWidth="1"/>
    <col min="16" max="16" width="3.7109375" style="2" customWidth="1"/>
    <col min="17" max="17" width="4.5703125" style="2" customWidth="1"/>
    <col min="18" max="18" width="3.7109375" style="2" customWidth="1"/>
    <col min="19" max="19" width="4.85546875" style="2" customWidth="1"/>
    <col min="20" max="20" width="3.7109375" style="2" customWidth="1"/>
    <col min="21" max="21" width="4.85546875" style="2" customWidth="1"/>
    <col min="22" max="22" width="1" style="2" customWidth="1"/>
    <col min="23" max="16384" width="9.140625" style="2"/>
  </cols>
  <sheetData>
    <row r="1" spans="1:21" ht="108.75" customHeight="1" x14ac:dyDescent="0.2">
      <c r="R1" s="241"/>
      <c r="S1" s="241"/>
      <c r="T1" s="241"/>
      <c r="U1" s="241"/>
    </row>
    <row r="2" spans="1:21" ht="15" customHeight="1" x14ac:dyDescent="0.2">
      <c r="A2" s="238" t="s">
        <v>152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1" ht="15" customHeight="1" x14ac:dyDescent="0.2">
      <c r="A3" s="239" t="s">
        <v>148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</row>
    <row r="4" spans="1:21" ht="15" customHeight="1" x14ac:dyDescent="0.2">
      <c r="A4" s="239" t="s">
        <v>149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</row>
    <row r="5" spans="1:21" ht="15" customHeight="1" x14ac:dyDescent="0.2">
      <c r="A5" s="239" t="s">
        <v>150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</row>
    <row r="6" spans="1:21" ht="15" customHeight="1" x14ac:dyDescent="0.2">
      <c r="A6" s="240" t="s">
        <v>151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</row>
    <row r="7" spans="1:21" ht="15" customHeight="1" x14ac:dyDescent="0.2">
      <c r="A7" s="239" t="s">
        <v>174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</row>
    <row r="8" spans="1:21" ht="15" customHeight="1" x14ac:dyDescent="0.2">
      <c r="A8" s="239" t="s">
        <v>185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</row>
    <row r="9" spans="1:21" ht="15" customHeight="1" thickBot="1" x14ac:dyDescent="0.25">
      <c r="A9" s="240" t="s">
        <v>169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</row>
    <row r="10" spans="1:21" ht="12.95" customHeight="1" thickTop="1" thickBot="1" x14ac:dyDescent="0.25">
      <c r="E10" s="4"/>
      <c r="F10" s="188" t="s">
        <v>3</v>
      </c>
      <c r="G10" s="189"/>
      <c r="H10" s="189"/>
      <c r="I10" s="189"/>
      <c r="J10" s="189"/>
      <c r="K10" s="189"/>
      <c r="L10" s="189"/>
      <c r="M10" s="190"/>
      <c r="N10" s="194" t="s">
        <v>0</v>
      </c>
      <c r="O10" s="195"/>
      <c r="P10" s="195"/>
      <c r="Q10" s="195"/>
      <c r="R10" s="194" t="s">
        <v>1</v>
      </c>
      <c r="S10" s="195"/>
      <c r="T10" s="195"/>
      <c r="U10" s="195"/>
    </row>
    <row r="11" spans="1:21" ht="16.5" customHeight="1" thickTop="1" thickBot="1" x14ac:dyDescent="0.25">
      <c r="E11" s="4"/>
      <c r="F11" s="191"/>
      <c r="G11" s="192"/>
      <c r="H11" s="192"/>
      <c r="I11" s="192"/>
      <c r="J11" s="192"/>
      <c r="K11" s="192"/>
      <c r="L11" s="192"/>
      <c r="M11" s="193"/>
      <c r="N11" s="5" t="s">
        <v>4</v>
      </c>
      <c r="O11" s="5"/>
      <c r="P11" s="5" t="s">
        <v>5</v>
      </c>
      <c r="Q11" s="5"/>
      <c r="R11" s="5" t="s">
        <v>6</v>
      </c>
      <c r="S11" s="5"/>
      <c r="T11" s="5" t="s">
        <v>7</v>
      </c>
      <c r="U11" s="5"/>
    </row>
    <row r="12" spans="1:21" s="76" customFormat="1" ht="157.5" customHeight="1" thickTop="1" thickBot="1" x14ac:dyDescent="0.25">
      <c r="A12" s="7" t="s">
        <v>10</v>
      </c>
      <c r="B12" s="8" t="s">
        <v>21</v>
      </c>
      <c r="C12" s="9" t="s">
        <v>56</v>
      </c>
      <c r="D12" s="97" t="s">
        <v>43</v>
      </c>
      <c r="E12" s="97" t="s">
        <v>44</v>
      </c>
      <c r="F12" s="97" t="s">
        <v>11</v>
      </c>
      <c r="G12" s="95" t="s">
        <v>23</v>
      </c>
      <c r="H12" s="96" t="s">
        <v>24</v>
      </c>
      <c r="I12" s="96" t="s">
        <v>25</v>
      </c>
      <c r="J12" s="96" t="s">
        <v>26</v>
      </c>
      <c r="K12" s="96" t="s">
        <v>27</v>
      </c>
      <c r="L12" s="97" t="s">
        <v>51</v>
      </c>
      <c r="M12" s="98" t="s">
        <v>50</v>
      </c>
      <c r="N12" s="95" t="s">
        <v>12</v>
      </c>
      <c r="O12" s="99" t="s">
        <v>18</v>
      </c>
      <c r="P12" s="95" t="s">
        <v>12</v>
      </c>
      <c r="Q12" s="99" t="s">
        <v>18</v>
      </c>
      <c r="R12" s="95" t="s">
        <v>12</v>
      </c>
      <c r="S12" s="99" t="s">
        <v>18</v>
      </c>
      <c r="T12" s="95" t="s">
        <v>12</v>
      </c>
      <c r="U12" s="99" t="s">
        <v>18</v>
      </c>
    </row>
    <row r="13" spans="1:21" s="72" customFormat="1" ht="16.5" thickTop="1" thickBot="1" x14ac:dyDescent="0.25">
      <c r="A13" s="73">
        <v>1</v>
      </c>
      <c r="B13" s="73">
        <v>2</v>
      </c>
      <c r="C13" s="73">
        <v>3</v>
      </c>
      <c r="D13" s="73">
        <v>5</v>
      </c>
      <c r="E13" s="73">
        <v>6</v>
      </c>
      <c r="F13" s="73">
        <v>7</v>
      </c>
      <c r="G13" s="73">
        <v>8</v>
      </c>
      <c r="H13" s="73">
        <v>9</v>
      </c>
      <c r="I13" s="73">
        <v>10</v>
      </c>
      <c r="J13" s="73">
        <v>11</v>
      </c>
      <c r="K13" s="73">
        <v>12</v>
      </c>
      <c r="L13" s="73">
        <v>13</v>
      </c>
      <c r="M13" s="73">
        <v>14</v>
      </c>
      <c r="N13" s="69">
        <v>15</v>
      </c>
      <c r="O13" s="70">
        <v>16</v>
      </c>
      <c r="P13" s="69">
        <v>17</v>
      </c>
      <c r="Q13" s="70">
        <v>18</v>
      </c>
      <c r="R13" s="69">
        <v>19</v>
      </c>
      <c r="S13" s="70">
        <v>20</v>
      </c>
      <c r="T13" s="69">
        <v>21</v>
      </c>
      <c r="U13" s="70">
        <v>22</v>
      </c>
    </row>
    <row r="14" spans="1:21" s="77" customFormat="1" ht="17.100000000000001" customHeight="1" thickTop="1" thickBot="1" x14ac:dyDescent="0.25">
      <c r="A14" s="211" t="s">
        <v>78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</row>
    <row r="15" spans="1:21" ht="17.100000000000001" customHeight="1" thickTop="1" x14ac:dyDescent="0.2">
      <c r="A15" s="10">
        <v>1</v>
      </c>
      <c r="B15" s="89" t="s">
        <v>62</v>
      </c>
      <c r="C15" s="56" t="s">
        <v>70</v>
      </c>
      <c r="D15" s="57"/>
      <c r="E15" s="160">
        <v>1</v>
      </c>
      <c r="F15" s="58">
        <f t="shared" ref="F15:F22" si="0">SUM(G15:M15)</f>
        <v>15</v>
      </c>
      <c r="G15" s="61">
        <v>15</v>
      </c>
      <c r="H15" s="90"/>
      <c r="I15" s="106"/>
      <c r="J15" s="90"/>
      <c r="K15" s="90"/>
      <c r="L15" s="90"/>
      <c r="M15" s="90"/>
      <c r="N15" s="61">
        <v>15</v>
      </c>
      <c r="O15" s="59"/>
      <c r="P15" s="61"/>
      <c r="Q15" s="59"/>
      <c r="R15" s="61"/>
      <c r="S15" s="59"/>
      <c r="T15" s="61"/>
      <c r="U15" s="59"/>
    </row>
    <row r="16" spans="1:21" ht="17.100000000000001" customHeight="1" x14ac:dyDescent="0.2">
      <c r="A16" s="11">
        <v>2</v>
      </c>
      <c r="B16" s="12" t="s">
        <v>63</v>
      </c>
      <c r="C16" s="13" t="s">
        <v>71</v>
      </c>
      <c r="D16" s="14"/>
      <c r="E16" s="160">
        <v>2</v>
      </c>
      <c r="F16" s="16">
        <f t="shared" si="0"/>
        <v>15</v>
      </c>
      <c r="G16" s="17">
        <v>15</v>
      </c>
      <c r="H16" s="18"/>
      <c r="I16" s="19"/>
      <c r="J16" s="18"/>
      <c r="K16" s="18"/>
      <c r="L16" s="18"/>
      <c r="M16" s="18"/>
      <c r="N16" s="17"/>
      <c r="O16" s="20"/>
      <c r="P16" s="17">
        <v>15</v>
      </c>
      <c r="Q16" s="20"/>
      <c r="R16" s="17"/>
      <c r="S16" s="20"/>
      <c r="T16" s="17"/>
      <c r="U16" s="20"/>
    </row>
    <row r="17" spans="1:28" ht="17.100000000000001" customHeight="1" x14ac:dyDescent="0.2">
      <c r="A17" s="11">
        <v>3</v>
      </c>
      <c r="B17" s="22" t="s">
        <v>64</v>
      </c>
      <c r="C17" s="23" t="s">
        <v>72</v>
      </c>
      <c r="D17" s="25"/>
      <c r="E17" s="160">
        <v>1</v>
      </c>
      <c r="F17" s="16">
        <f t="shared" si="0"/>
        <v>30</v>
      </c>
      <c r="G17" s="27">
        <v>16</v>
      </c>
      <c r="H17" s="28">
        <v>14</v>
      </c>
      <c r="I17" s="18"/>
      <c r="J17" s="28"/>
      <c r="K17" s="28"/>
      <c r="L17" s="28"/>
      <c r="M17" s="28"/>
      <c r="N17" s="27">
        <v>16</v>
      </c>
      <c r="O17" s="29">
        <v>14</v>
      </c>
      <c r="P17" s="27"/>
      <c r="Q17" s="29"/>
      <c r="R17" s="27"/>
      <c r="S17" s="29"/>
      <c r="T17" s="27"/>
      <c r="U17" s="29"/>
    </row>
    <row r="18" spans="1:28" ht="17.100000000000001" customHeight="1" thickBot="1" x14ac:dyDescent="0.25">
      <c r="A18" s="11">
        <v>4</v>
      </c>
      <c r="B18" s="22" t="s">
        <v>65</v>
      </c>
      <c r="C18" s="23" t="s">
        <v>73</v>
      </c>
      <c r="D18" s="25"/>
      <c r="E18" s="160">
        <v>3</v>
      </c>
      <c r="F18" s="16">
        <f t="shared" si="0"/>
        <v>60</v>
      </c>
      <c r="G18" s="27">
        <v>30</v>
      </c>
      <c r="H18" s="28">
        <v>30</v>
      </c>
      <c r="I18" s="18"/>
      <c r="J18" s="28"/>
      <c r="K18" s="28"/>
      <c r="L18" s="28"/>
      <c r="M18" s="28"/>
      <c r="N18" s="27"/>
      <c r="O18" s="29"/>
      <c r="P18" s="27"/>
      <c r="Q18" s="29"/>
      <c r="R18" s="27">
        <v>30</v>
      </c>
      <c r="S18" s="29">
        <v>30</v>
      </c>
      <c r="T18" s="27"/>
      <c r="U18" s="29"/>
    </row>
    <row r="19" spans="1:28" ht="17.100000000000001" customHeight="1" thickTop="1" thickBot="1" x14ac:dyDescent="0.25">
      <c r="A19" s="11">
        <v>5</v>
      </c>
      <c r="B19" s="22" t="s">
        <v>66</v>
      </c>
      <c r="C19" s="23" t="s">
        <v>74</v>
      </c>
      <c r="D19" s="25"/>
      <c r="E19" s="160">
        <v>1</v>
      </c>
      <c r="F19" s="58">
        <f t="shared" si="0"/>
        <v>10</v>
      </c>
      <c r="G19" s="61">
        <v>10</v>
      </c>
      <c r="H19" s="90"/>
      <c r="I19" s="106"/>
      <c r="J19" s="90"/>
      <c r="K19" s="90"/>
      <c r="L19" s="90"/>
      <c r="M19" s="90"/>
      <c r="N19" s="61">
        <v>10</v>
      </c>
      <c r="O19" s="59"/>
      <c r="P19" s="61"/>
      <c r="Q19" s="59"/>
      <c r="R19" s="61"/>
      <c r="S19" s="59"/>
      <c r="T19" s="61"/>
      <c r="U19" s="59"/>
    </row>
    <row r="20" spans="1:28" ht="17.100000000000001" customHeight="1" thickTop="1" thickBot="1" x14ac:dyDescent="0.25">
      <c r="A20" s="11">
        <v>6</v>
      </c>
      <c r="B20" s="22" t="s">
        <v>67</v>
      </c>
      <c r="C20" s="23" t="s">
        <v>75</v>
      </c>
      <c r="D20" s="25"/>
      <c r="E20" s="160">
        <v>1</v>
      </c>
      <c r="F20" s="58">
        <f t="shared" si="0"/>
        <v>30</v>
      </c>
      <c r="G20" s="17"/>
      <c r="H20" s="18"/>
      <c r="I20" s="19"/>
      <c r="J20" s="18"/>
      <c r="K20" s="18">
        <v>30</v>
      </c>
      <c r="L20" s="18"/>
      <c r="M20" s="18"/>
      <c r="N20" s="17"/>
      <c r="O20" s="20">
        <v>30</v>
      </c>
      <c r="P20" s="17"/>
      <c r="Q20" s="20"/>
      <c r="R20" s="17"/>
      <c r="S20" s="20"/>
      <c r="T20" s="17"/>
      <c r="U20" s="20"/>
    </row>
    <row r="21" spans="1:28" ht="17.100000000000001" customHeight="1" thickTop="1" thickBot="1" x14ac:dyDescent="0.25">
      <c r="A21" s="11">
        <v>7</v>
      </c>
      <c r="B21" s="22" t="s">
        <v>68</v>
      </c>
      <c r="C21" s="23" t="s">
        <v>76</v>
      </c>
      <c r="D21" s="25"/>
      <c r="E21" s="160">
        <v>2</v>
      </c>
      <c r="F21" s="58">
        <f t="shared" si="0"/>
        <v>30</v>
      </c>
      <c r="G21" s="27"/>
      <c r="H21" s="28"/>
      <c r="I21" s="18"/>
      <c r="J21" s="28"/>
      <c r="K21" s="28">
        <v>30</v>
      </c>
      <c r="L21" s="28"/>
      <c r="M21" s="28"/>
      <c r="N21" s="27"/>
      <c r="O21" s="29"/>
      <c r="P21" s="27"/>
      <c r="Q21" s="29">
        <v>30</v>
      </c>
      <c r="R21" s="27"/>
      <c r="S21" s="29"/>
      <c r="T21" s="27"/>
      <c r="U21" s="29"/>
    </row>
    <row r="22" spans="1:28" ht="17.100000000000001" customHeight="1" thickTop="1" thickBot="1" x14ac:dyDescent="0.25">
      <c r="A22" s="11">
        <v>8</v>
      </c>
      <c r="B22" s="22" t="s">
        <v>69</v>
      </c>
      <c r="C22" s="23" t="s">
        <v>77</v>
      </c>
      <c r="D22" s="25"/>
      <c r="E22" s="160">
        <v>2</v>
      </c>
      <c r="F22" s="58">
        <f t="shared" si="0"/>
        <v>30</v>
      </c>
      <c r="G22" s="27"/>
      <c r="H22" s="28">
        <v>30</v>
      </c>
      <c r="I22" s="18"/>
      <c r="J22" s="28"/>
      <c r="K22" s="28"/>
      <c r="L22" s="28"/>
      <c r="M22" s="28"/>
      <c r="N22" s="27"/>
      <c r="O22" s="29"/>
      <c r="P22" s="27"/>
      <c r="Q22" s="29">
        <v>30</v>
      </c>
      <c r="R22" s="27"/>
      <c r="S22" s="29"/>
      <c r="T22" s="27"/>
      <c r="U22" s="29"/>
    </row>
    <row r="23" spans="1:28" s="77" customFormat="1" ht="17.100000000000001" customHeight="1" thickTop="1" thickBot="1" x14ac:dyDescent="0.25">
      <c r="A23" s="202" t="s">
        <v>11</v>
      </c>
      <c r="B23" s="203"/>
      <c r="C23" s="31"/>
      <c r="D23" s="33"/>
      <c r="E23" s="33"/>
      <c r="F23" s="32">
        <f>SUM(F15:F22)</f>
        <v>220</v>
      </c>
      <c r="G23" s="32">
        <f t="shared" ref="G23:U23" si="1">SUM(G15:G22)</f>
        <v>86</v>
      </c>
      <c r="H23" s="32">
        <f t="shared" si="1"/>
        <v>74</v>
      </c>
      <c r="I23" s="32">
        <f t="shared" si="1"/>
        <v>0</v>
      </c>
      <c r="J23" s="32">
        <f t="shared" si="1"/>
        <v>0</v>
      </c>
      <c r="K23" s="32">
        <f t="shared" si="1"/>
        <v>60</v>
      </c>
      <c r="L23" s="32">
        <f t="shared" si="1"/>
        <v>0</v>
      </c>
      <c r="M23" s="32">
        <f t="shared" si="1"/>
        <v>0</v>
      </c>
      <c r="N23" s="32">
        <f t="shared" si="1"/>
        <v>41</v>
      </c>
      <c r="O23" s="32">
        <f t="shared" si="1"/>
        <v>44</v>
      </c>
      <c r="P23" s="32">
        <f t="shared" si="1"/>
        <v>15</v>
      </c>
      <c r="Q23" s="32">
        <f t="shared" si="1"/>
        <v>60</v>
      </c>
      <c r="R23" s="32">
        <f t="shared" si="1"/>
        <v>30</v>
      </c>
      <c r="S23" s="32">
        <f t="shared" si="1"/>
        <v>30</v>
      </c>
      <c r="T23" s="32">
        <f t="shared" si="1"/>
        <v>0</v>
      </c>
      <c r="U23" s="32">
        <f t="shared" si="1"/>
        <v>0</v>
      </c>
    </row>
    <row r="24" spans="1:28" ht="17.100000000000001" customHeight="1" thickTop="1" thickBot="1" x14ac:dyDescent="0.25">
      <c r="A24" s="211" t="s">
        <v>91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</row>
    <row r="25" spans="1:28" ht="17.100000000000001" customHeight="1" thickTop="1" thickBot="1" x14ac:dyDescent="0.25">
      <c r="A25" s="10">
        <v>9</v>
      </c>
      <c r="B25" s="108" t="s">
        <v>92</v>
      </c>
      <c r="C25" s="56" t="s">
        <v>84</v>
      </c>
      <c r="D25" s="160">
        <v>1</v>
      </c>
      <c r="E25" s="57"/>
      <c r="F25" s="58">
        <f t="shared" ref="F25:F30" si="2">SUM(G25:M25)</f>
        <v>45</v>
      </c>
      <c r="G25" s="61">
        <v>15</v>
      </c>
      <c r="H25" s="90">
        <v>30</v>
      </c>
      <c r="I25" s="90"/>
      <c r="J25" s="90"/>
      <c r="K25" s="90"/>
      <c r="L25" s="90"/>
      <c r="M25" s="90"/>
      <c r="N25" s="61">
        <v>15</v>
      </c>
      <c r="O25" s="59">
        <v>30</v>
      </c>
      <c r="P25" s="61"/>
      <c r="Q25" s="59"/>
      <c r="R25" s="61"/>
      <c r="S25" s="59"/>
      <c r="T25" s="61"/>
      <c r="U25" s="59"/>
    </row>
    <row r="26" spans="1:28" ht="17.100000000000001" customHeight="1" thickTop="1" thickBot="1" x14ac:dyDescent="0.25">
      <c r="A26" s="11">
        <v>10</v>
      </c>
      <c r="B26" s="45" t="s">
        <v>79</v>
      </c>
      <c r="C26" s="13" t="s">
        <v>85</v>
      </c>
      <c r="D26" s="160">
        <v>2</v>
      </c>
      <c r="E26" s="14"/>
      <c r="F26" s="58">
        <f t="shared" si="2"/>
        <v>45</v>
      </c>
      <c r="G26" s="17">
        <v>15</v>
      </c>
      <c r="H26" s="18">
        <v>30</v>
      </c>
      <c r="I26" s="19"/>
      <c r="J26" s="18"/>
      <c r="K26" s="18"/>
      <c r="L26" s="18"/>
      <c r="M26" s="18"/>
      <c r="N26" s="17"/>
      <c r="O26" s="20"/>
      <c r="P26" s="17">
        <v>15</v>
      </c>
      <c r="Q26" s="20">
        <v>30</v>
      </c>
      <c r="R26" s="17"/>
      <c r="S26" s="20"/>
      <c r="T26" s="17"/>
      <c r="U26" s="20"/>
    </row>
    <row r="27" spans="1:28" ht="17.100000000000001" customHeight="1" thickTop="1" thickBot="1" x14ac:dyDescent="0.25">
      <c r="A27" s="11">
        <v>11</v>
      </c>
      <c r="B27" s="45" t="s">
        <v>80</v>
      </c>
      <c r="C27" s="13" t="s">
        <v>86</v>
      </c>
      <c r="D27" s="160">
        <v>1</v>
      </c>
      <c r="E27" s="15"/>
      <c r="F27" s="58">
        <f t="shared" si="2"/>
        <v>15</v>
      </c>
      <c r="G27" s="17">
        <v>15</v>
      </c>
      <c r="H27" s="18"/>
      <c r="I27" s="19"/>
      <c r="J27" s="18"/>
      <c r="K27" s="18"/>
      <c r="L27" s="18"/>
      <c r="M27" s="18"/>
      <c r="N27" s="17">
        <v>15</v>
      </c>
      <c r="O27" s="20"/>
      <c r="P27" s="17"/>
      <c r="Q27" s="20"/>
      <c r="R27" s="17"/>
      <c r="S27" s="20"/>
      <c r="T27" s="17"/>
      <c r="U27" s="20"/>
    </row>
    <row r="28" spans="1:28" ht="17.100000000000001" customHeight="1" thickTop="1" thickBot="1" x14ac:dyDescent="0.25">
      <c r="A28" s="11">
        <v>12</v>
      </c>
      <c r="B28" s="45" t="s">
        <v>81</v>
      </c>
      <c r="C28" s="13" t="s">
        <v>87</v>
      </c>
      <c r="D28" s="160">
        <v>4</v>
      </c>
      <c r="E28" s="15"/>
      <c r="F28" s="58">
        <f t="shared" si="2"/>
        <v>45</v>
      </c>
      <c r="G28" s="17">
        <v>15</v>
      </c>
      <c r="H28" s="18">
        <v>30</v>
      </c>
      <c r="I28" s="19"/>
      <c r="J28" s="18"/>
      <c r="K28" s="18"/>
      <c r="L28" s="18"/>
      <c r="M28" s="18"/>
      <c r="N28" s="17"/>
      <c r="O28" s="20"/>
      <c r="P28" s="17"/>
      <c r="Q28" s="20"/>
      <c r="R28" s="17"/>
      <c r="S28" s="20"/>
      <c r="T28" s="17">
        <v>15</v>
      </c>
      <c r="U28" s="20">
        <v>30</v>
      </c>
    </row>
    <row r="29" spans="1:28" ht="17.100000000000001" customHeight="1" thickTop="1" thickBot="1" x14ac:dyDescent="0.25">
      <c r="A29" s="11">
        <v>13</v>
      </c>
      <c r="B29" s="45" t="s">
        <v>82</v>
      </c>
      <c r="C29" s="13" t="s">
        <v>88</v>
      </c>
      <c r="D29" s="161"/>
      <c r="E29" s="14" t="s">
        <v>90</v>
      </c>
      <c r="F29" s="58">
        <f t="shared" si="2"/>
        <v>30</v>
      </c>
      <c r="G29" s="17">
        <v>30</v>
      </c>
      <c r="H29" s="18"/>
      <c r="I29" s="19"/>
      <c r="J29" s="18"/>
      <c r="K29" s="18"/>
      <c r="L29" s="18"/>
      <c r="M29" s="18"/>
      <c r="N29" s="17"/>
      <c r="O29" s="20"/>
      <c r="P29" s="17">
        <v>30</v>
      </c>
      <c r="Q29" s="20"/>
      <c r="R29" s="17"/>
      <c r="S29" s="20"/>
      <c r="T29" s="17"/>
      <c r="U29" s="20"/>
    </row>
    <row r="30" spans="1:28" ht="17.100000000000001" customHeight="1" thickTop="1" thickBot="1" x14ac:dyDescent="0.25">
      <c r="A30" s="46">
        <v>14</v>
      </c>
      <c r="B30" s="47" t="s">
        <v>83</v>
      </c>
      <c r="C30" s="48" t="s">
        <v>89</v>
      </c>
      <c r="D30" s="160">
        <v>3</v>
      </c>
      <c r="E30" s="49"/>
      <c r="F30" s="58">
        <f t="shared" si="2"/>
        <v>30</v>
      </c>
      <c r="G30" s="51">
        <v>30</v>
      </c>
      <c r="H30" s="30"/>
      <c r="I30" s="30"/>
      <c r="J30" s="30"/>
      <c r="K30" s="30"/>
      <c r="L30" s="30"/>
      <c r="M30" s="30"/>
      <c r="N30" s="51"/>
      <c r="O30" s="52"/>
      <c r="P30" s="51"/>
      <c r="Q30" s="52"/>
      <c r="R30" s="51">
        <v>30</v>
      </c>
      <c r="S30" s="52"/>
      <c r="T30" s="51"/>
      <c r="U30" s="52"/>
    </row>
    <row r="31" spans="1:28" s="77" customFormat="1" ht="17.100000000000001" customHeight="1" thickTop="1" thickBot="1" x14ac:dyDescent="0.25">
      <c r="A31" s="202" t="s">
        <v>11</v>
      </c>
      <c r="B31" s="203"/>
      <c r="C31" s="53"/>
      <c r="D31" s="55"/>
      <c r="E31" s="55"/>
      <c r="F31" s="32">
        <f>SUM(F25:F30)</f>
        <v>210</v>
      </c>
      <c r="G31" s="32">
        <f t="shared" ref="G31:U31" si="3">SUM(G25:G30)</f>
        <v>120</v>
      </c>
      <c r="H31" s="32">
        <f t="shared" si="3"/>
        <v>90</v>
      </c>
      <c r="I31" s="32">
        <f t="shared" si="3"/>
        <v>0</v>
      </c>
      <c r="J31" s="32">
        <f t="shared" si="3"/>
        <v>0</v>
      </c>
      <c r="K31" s="32">
        <f t="shared" si="3"/>
        <v>0</v>
      </c>
      <c r="L31" s="32">
        <f t="shared" si="3"/>
        <v>0</v>
      </c>
      <c r="M31" s="32">
        <f t="shared" si="3"/>
        <v>0</v>
      </c>
      <c r="N31" s="32">
        <f t="shared" si="3"/>
        <v>30</v>
      </c>
      <c r="O31" s="32">
        <f t="shared" si="3"/>
        <v>30</v>
      </c>
      <c r="P31" s="32">
        <f t="shared" si="3"/>
        <v>45</v>
      </c>
      <c r="Q31" s="32">
        <f t="shared" si="3"/>
        <v>30</v>
      </c>
      <c r="R31" s="32">
        <f t="shared" si="3"/>
        <v>30</v>
      </c>
      <c r="S31" s="32">
        <f t="shared" si="3"/>
        <v>0</v>
      </c>
      <c r="T31" s="32">
        <f t="shared" si="3"/>
        <v>15</v>
      </c>
      <c r="U31" s="32">
        <f t="shared" si="3"/>
        <v>30</v>
      </c>
    </row>
    <row r="32" spans="1:28" ht="17.100000000000001" customHeight="1" thickTop="1" thickBot="1" x14ac:dyDescent="0.25">
      <c r="A32" s="221" t="s">
        <v>153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W32" s="77"/>
      <c r="X32" s="77"/>
      <c r="Y32" s="77"/>
      <c r="Z32" s="77"/>
      <c r="AA32" s="77"/>
      <c r="AB32" s="77"/>
    </row>
    <row r="33" spans="1:21" ht="17.100000000000001" customHeight="1" thickTop="1" x14ac:dyDescent="0.2">
      <c r="A33" s="10">
        <v>15</v>
      </c>
      <c r="B33" s="115" t="s">
        <v>93</v>
      </c>
      <c r="C33" s="56" t="s">
        <v>98</v>
      </c>
      <c r="D33" s="160">
        <v>1</v>
      </c>
      <c r="E33" s="116"/>
      <c r="F33" s="58">
        <f>SUM(G33:M33)</f>
        <v>60</v>
      </c>
      <c r="G33" s="61">
        <v>30</v>
      </c>
      <c r="H33" s="90">
        <v>30</v>
      </c>
      <c r="I33" s="90"/>
      <c r="J33" s="90"/>
      <c r="K33" s="117"/>
      <c r="L33" s="117"/>
      <c r="M33" s="59"/>
      <c r="N33" s="118">
        <v>30</v>
      </c>
      <c r="O33" s="91">
        <v>30</v>
      </c>
      <c r="P33" s="61"/>
      <c r="Q33" s="59"/>
      <c r="R33" s="61"/>
      <c r="S33" s="59"/>
      <c r="T33" s="61"/>
      <c r="U33" s="59"/>
    </row>
    <row r="34" spans="1:21" ht="17.100000000000001" customHeight="1" x14ac:dyDescent="0.2">
      <c r="A34" s="11">
        <v>16</v>
      </c>
      <c r="B34" s="62" t="s">
        <v>94</v>
      </c>
      <c r="C34" s="13" t="s">
        <v>99</v>
      </c>
      <c r="D34" s="160">
        <v>1</v>
      </c>
      <c r="E34" s="63"/>
      <c r="F34" s="41">
        <f>SUM(G34:M34)</f>
        <v>30</v>
      </c>
      <c r="G34" s="64">
        <v>15</v>
      </c>
      <c r="H34" s="18">
        <v>15</v>
      </c>
      <c r="I34" s="18"/>
      <c r="J34" s="18"/>
      <c r="K34" s="21"/>
      <c r="L34" s="21"/>
      <c r="M34" s="20"/>
      <c r="N34" s="17">
        <v>15</v>
      </c>
      <c r="O34" s="65">
        <v>15</v>
      </c>
      <c r="P34" s="17"/>
      <c r="Q34" s="20"/>
      <c r="R34" s="17"/>
      <c r="S34" s="20"/>
      <c r="T34" s="17"/>
      <c r="U34" s="20"/>
    </row>
    <row r="35" spans="1:21" ht="17.100000000000001" customHeight="1" x14ac:dyDescent="0.2">
      <c r="A35" s="11">
        <v>17</v>
      </c>
      <c r="B35" s="62" t="s">
        <v>95</v>
      </c>
      <c r="C35" s="13" t="s">
        <v>100</v>
      </c>
      <c r="D35" s="160">
        <v>2</v>
      </c>
      <c r="E35" s="63"/>
      <c r="F35" s="41">
        <f>SUM(G35:M35)</f>
        <v>15</v>
      </c>
      <c r="G35" s="64">
        <v>15</v>
      </c>
      <c r="H35" s="18"/>
      <c r="I35" s="18"/>
      <c r="J35" s="18"/>
      <c r="K35" s="21"/>
      <c r="L35" s="21"/>
      <c r="M35" s="20"/>
      <c r="N35" s="17"/>
      <c r="O35" s="65"/>
      <c r="P35" s="64">
        <v>15</v>
      </c>
      <c r="Q35" s="20"/>
      <c r="R35" s="64"/>
      <c r="S35" s="20"/>
      <c r="T35" s="17"/>
      <c r="U35" s="20"/>
    </row>
    <row r="36" spans="1:21" ht="17.100000000000001" customHeight="1" x14ac:dyDescent="0.2">
      <c r="A36" s="11">
        <v>18</v>
      </c>
      <c r="B36" s="62" t="s">
        <v>96</v>
      </c>
      <c r="C36" s="13" t="s">
        <v>101</v>
      </c>
      <c r="D36" s="160">
        <v>2</v>
      </c>
      <c r="E36" s="63"/>
      <c r="F36" s="41">
        <f>SUM(G36:M36)</f>
        <v>45</v>
      </c>
      <c r="G36" s="64">
        <v>15</v>
      </c>
      <c r="H36" s="18">
        <v>30</v>
      </c>
      <c r="I36" s="18"/>
      <c r="J36" s="18"/>
      <c r="K36" s="21"/>
      <c r="L36" s="21"/>
      <c r="M36" s="20"/>
      <c r="N36" s="17"/>
      <c r="O36" s="65"/>
      <c r="P36" s="64">
        <v>15</v>
      </c>
      <c r="Q36" s="20">
        <v>30</v>
      </c>
      <c r="R36" s="64"/>
      <c r="S36" s="20"/>
      <c r="T36" s="17"/>
      <c r="U36" s="20"/>
    </row>
    <row r="37" spans="1:21" ht="17.100000000000001" customHeight="1" thickBot="1" x14ac:dyDescent="0.25">
      <c r="A37" s="11">
        <v>19</v>
      </c>
      <c r="B37" s="62" t="s">
        <v>97</v>
      </c>
      <c r="C37" s="13" t="s">
        <v>102</v>
      </c>
      <c r="D37" s="14"/>
      <c r="E37" s="63" t="s">
        <v>103</v>
      </c>
      <c r="F37" s="41">
        <f>SUM(G37:M37)</f>
        <v>15</v>
      </c>
      <c r="G37" s="64"/>
      <c r="H37" s="18">
        <v>15</v>
      </c>
      <c r="I37" s="18"/>
      <c r="J37" s="18"/>
      <c r="K37" s="21"/>
      <c r="L37" s="21"/>
      <c r="M37" s="29"/>
      <c r="N37" s="64"/>
      <c r="O37" s="66"/>
      <c r="P37" s="17"/>
      <c r="Q37" s="20"/>
      <c r="R37" s="64"/>
      <c r="S37" s="52">
        <v>15</v>
      </c>
      <c r="T37" s="17"/>
      <c r="U37" s="20"/>
    </row>
    <row r="38" spans="1:21" s="77" customFormat="1" ht="17.100000000000001" customHeight="1" thickTop="1" thickBot="1" x14ac:dyDescent="0.25">
      <c r="A38" s="202" t="s">
        <v>11</v>
      </c>
      <c r="B38" s="203"/>
      <c r="C38" s="31"/>
      <c r="D38" s="33"/>
      <c r="E38" s="33"/>
      <c r="F38" s="32">
        <f>SUM(F33:F37)</f>
        <v>165</v>
      </c>
      <c r="G38" s="34">
        <f t="shared" ref="G38:U38" si="4">SUM(G33:G37)</f>
        <v>75</v>
      </c>
      <c r="H38" s="35">
        <f t="shared" si="4"/>
        <v>90</v>
      </c>
      <c r="I38" s="35">
        <f t="shared" si="4"/>
        <v>0</v>
      </c>
      <c r="J38" s="35">
        <f t="shared" si="4"/>
        <v>0</v>
      </c>
      <c r="K38" s="35">
        <f t="shared" si="4"/>
        <v>0</v>
      </c>
      <c r="L38" s="35">
        <f t="shared" si="4"/>
        <v>0</v>
      </c>
      <c r="M38" s="36">
        <f t="shared" si="4"/>
        <v>0</v>
      </c>
      <c r="N38" s="34">
        <f>SUM(N33:N37)</f>
        <v>45</v>
      </c>
      <c r="O38" s="36">
        <f t="shared" si="4"/>
        <v>45</v>
      </c>
      <c r="P38" s="34">
        <f t="shared" si="4"/>
        <v>30</v>
      </c>
      <c r="Q38" s="36">
        <f t="shared" si="4"/>
        <v>30</v>
      </c>
      <c r="R38" s="34">
        <f t="shared" si="4"/>
        <v>0</v>
      </c>
      <c r="S38" s="36">
        <f t="shared" si="4"/>
        <v>15</v>
      </c>
      <c r="T38" s="34">
        <f t="shared" si="4"/>
        <v>0</v>
      </c>
      <c r="U38" s="36">
        <f t="shared" si="4"/>
        <v>0</v>
      </c>
    </row>
    <row r="39" spans="1:21" ht="17.100000000000001" customHeight="1" thickTop="1" x14ac:dyDescent="0.2">
      <c r="A39" s="207" t="s">
        <v>154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</row>
    <row r="40" spans="1:21" ht="17.100000000000001" customHeight="1" thickBot="1" x14ac:dyDescent="0.25">
      <c r="A40" s="207" t="s">
        <v>155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</row>
    <row r="41" spans="1:21" ht="17.100000000000001" customHeight="1" thickTop="1" thickBot="1" x14ac:dyDescent="0.25">
      <c r="A41" s="10" t="s">
        <v>104</v>
      </c>
      <c r="B41" s="89" t="s">
        <v>158</v>
      </c>
      <c r="C41" s="56" t="s">
        <v>113</v>
      </c>
      <c r="D41" s="161"/>
      <c r="E41" s="57" t="s">
        <v>123</v>
      </c>
      <c r="F41" s="58">
        <f>SUM(G41:M41)</f>
        <v>30</v>
      </c>
      <c r="G41" s="61">
        <v>10</v>
      </c>
      <c r="H41" s="90">
        <v>20</v>
      </c>
      <c r="I41" s="90"/>
      <c r="J41" s="90"/>
      <c r="K41" s="90"/>
      <c r="L41" s="90"/>
      <c r="M41" s="90"/>
      <c r="N41" s="61"/>
      <c r="O41" s="59"/>
      <c r="P41" s="61"/>
      <c r="Q41" s="59"/>
      <c r="R41" s="61"/>
      <c r="S41" s="91"/>
      <c r="T41" s="61">
        <v>10</v>
      </c>
      <c r="U41" s="59">
        <v>20</v>
      </c>
    </row>
    <row r="42" spans="1:21" ht="17.100000000000001" customHeight="1" thickTop="1" thickBot="1" x14ac:dyDescent="0.25">
      <c r="A42" s="39" t="s">
        <v>105</v>
      </c>
      <c r="B42" s="122" t="s">
        <v>159</v>
      </c>
      <c r="C42" s="38" t="s">
        <v>114</v>
      </c>
      <c r="D42" s="161"/>
      <c r="E42" s="40" t="s">
        <v>123</v>
      </c>
      <c r="F42" s="58">
        <f t="shared" ref="F42:F50" si="5">SUM(G42:M42)</f>
        <v>30</v>
      </c>
      <c r="G42" s="42">
        <v>10</v>
      </c>
      <c r="H42" s="43">
        <v>20</v>
      </c>
      <c r="I42" s="43"/>
      <c r="J42" s="43"/>
      <c r="K42" s="43"/>
      <c r="L42" s="43"/>
      <c r="M42" s="43"/>
      <c r="N42" s="42"/>
      <c r="O42" s="44"/>
      <c r="P42" s="42"/>
      <c r="Q42" s="44"/>
      <c r="R42" s="42"/>
      <c r="S42" s="60"/>
      <c r="T42" s="42">
        <v>10</v>
      </c>
      <c r="U42" s="44">
        <v>20</v>
      </c>
    </row>
    <row r="43" spans="1:21" ht="17.100000000000001" customHeight="1" thickTop="1" thickBot="1" x14ac:dyDescent="0.25">
      <c r="A43" s="39" t="s">
        <v>107</v>
      </c>
      <c r="B43" s="122" t="s">
        <v>160</v>
      </c>
      <c r="C43" s="38" t="s">
        <v>115</v>
      </c>
      <c r="D43" s="160">
        <v>4</v>
      </c>
      <c r="E43" s="40"/>
      <c r="F43" s="58">
        <f t="shared" si="5"/>
        <v>30</v>
      </c>
      <c r="G43" s="42"/>
      <c r="H43" s="43">
        <v>30</v>
      </c>
      <c r="I43" s="43"/>
      <c r="J43" s="43"/>
      <c r="K43" s="43"/>
      <c r="L43" s="43"/>
      <c r="M43" s="43"/>
      <c r="N43" s="42"/>
      <c r="O43" s="44"/>
      <c r="P43" s="42"/>
      <c r="Q43" s="44"/>
      <c r="R43" s="42"/>
      <c r="S43" s="60"/>
      <c r="T43" s="42"/>
      <c r="U43" s="44">
        <v>30</v>
      </c>
    </row>
    <row r="44" spans="1:21" ht="17.100000000000001" customHeight="1" thickTop="1" thickBot="1" x14ac:dyDescent="0.25">
      <c r="A44" s="39" t="s">
        <v>106</v>
      </c>
      <c r="B44" s="122" t="s">
        <v>161</v>
      </c>
      <c r="C44" s="38" t="s">
        <v>116</v>
      </c>
      <c r="D44" s="160">
        <v>4</v>
      </c>
      <c r="E44" s="40"/>
      <c r="F44" s="58">
        <f t="shared" si="5"/>
        <v>30</v>
      </c>
      <c r="G44" s="42"/>
      <c r="H44" s="43">
        <v>30</v>
      </c>
      <c r="I44" s="43"/>
      <c r="J44" s="43"/>
      <c r="K44" s="43"/>
      <c r="L44" s="43"/>
      <c r="M44" s="43"/>
      <c r="N44" s="42"/>
      <c r="O44" s="44"/>
      <c r="P44" s="42"/>
      <c r="Q44" s="44"/>
      <c r="R44" s="42"/>
      <c r="S44" s="60"/>
      <c r="T44" s="42"/>
      <c r="U44" s="44">
        <v>30</v>
      </c>
    </row>
    <row r="45" spans="1:21" ht="17.100000000000001" customHeight="1" thickTop="1" thickBot="1" x14ac:dyDescent="0.25">
      <c r="A45" s="11" t="s">
        <v>108</v>
      </c>
      <c r="B45" s="122" t="s">
        <v>162</v>
      </c>
      <c r="C45" s="13" t="s">
        <v>117</v>
      </c>
      <c r="D45" s="160">
        <v>3</v>
      </c>
      <c r="E45" s="14"/>
      <c r="F45" s="58">
        <f t="shared" si="5"/>
        <v>30</v>
      </c>
      <c r="G45" s="17"/>
      <c r="H45" s="18">
        <v>30</v>
      </c>
      <c r="I45" s="18"/>
      <c r="J45" s="18"/>
      <c r="K45" s="18"/>
      <c r="L45" s="18"/>
      <c r="M45" s="18"/>
      <c r="N45" s="17"/>
      <c r="O45" s="20"/>
      <c r="P45" s="17"/>
      <c r="Q45" s="20"/>
      <c r="R45" s="17"/>
      <c r="S45" s="67">
        <v>30</v>
      </c>
      <c r="T45" s="17"/>
      <c r="U45" s="20"/>
    </row>
    <row r="46" spans="1:21" ht="17.100000000000001" customHeight="1" thickTop="1" thickBot="1" x14ac:dyDescent="0.25">
      <c r="A46" s="11" t="s">
        <v>109</v>
      </c>
      <c r="B46" s="122" t="s">
        <v>163</v>
      </c>
      <c r="C46" s="13" t="s">
        <v>118</v>
      </c>
      <c r="D46" s="160">
        <v>3</v>
      </c>
      <c r="E46" s="14"/>
      <c r="F46" s="58">
        <f t="shared" si="5"/>
        <v>30</v>
      </c>
      <c r="G46" s="17"/>
      <c r="H46" s="18">
        <v>30</v>
      </c>
      <c r="I46" s="18"/>
      <c r="J46" s="18"/>
      <c r="K46" s="18"/>
      <c r="L46" s="18"/>
      <c r="M46" s="18"/>
      <c r="N46" s="17"/>
      <c r="O46" s="20"/>
      <c r="P46" s="17"/>
      <c r="Q46" s="20"/>
      <c r="R46" s="17"/>
      <c r="S46" s="67">
        <v>30</v>
      </c>
      <c r="T46" s="17"/>
      <c r="U46" s="20"/>
    </row>
    <row r="47" spans="1:21" ht="17.100000000000001" customHeight="1" thickTop="1" thickBot="1" x14ac:dyDescent="0.25">
      <c r="A47" s="11" t="s">
        <v>110</v>
      </c>
      <c r="B47" s="12" t="s">
        <v>164</v>
      </c>
      <c r="C47" s="13" t="s">
        <v>119</v>
      </c>
      <c r="D47" s="161">
        <v>3</v>
      </c>
      <c r="E47" s="14"/>
      <c r="F47" s="58">
        <f t="shared" si="5"/>
        <v>30</v>
      </c>
      <c r="G47" s="17">
        <v>10</v>
      </c>
      <c r="H47" s="18">
        <v>20</v>
      </c>
      <c r="I47" s="18"/>
      <c r="J47" s="18"/>
      <c r="K47" s="18"/>
      <c r="L47" s="18"/>
      <c r="M47" s="18"/>
      <c r="N47" s="17"/>
      <c r="O47" s="20"/>
      <c r="P47" s="17"/>
      <c r="Q47" s="20"/>
      <c r="R47" s="17">
        <v>10</v>
      </c>
      <c r="S47" s="67">
        <v>20</v>
      </c>
      <c r="T47" s="17"/>
      <c r="U47" s="20"/>
    </row>
    <row r="48" spans="1:21" ht="17.100000000000001" customHeight="1" thickTop="1" thickBot="1" x14ac:dyDescent="0.25">
      <c r="A48" s="11" t="s">
        <v>111</v>
      </c>
      <c r="B48" s="12" t="s">
        <v>165</v>
      </c>
      <c r="C48" s="13" t="s">
        <v>120</v>
      </c>
      <c r="D48" s="161">
        <v>3</v>
      </c>
      <c r="E48" s="14"/>
      <c r="F48" s="58">
        <f t="shared" si="5"/>
        <v>30</v>
      </c>
      <c r="G48" s="17">
        <v>10</v>
      </c>
      <c r="H48" s="18">
        <v>20</v>
      </c>
      <c r="I48" s="18"/>
      <c r="J48" s="18"/>
      <c r="K48" s="18"/>
      <c r="L48" s="18"/>
      <c r="M48" s="18"/>
      <c r="N48" s="17"/>
      <c r="O48" s="20"/>
      <c r="P48" s="17"/>
      <c r="Q48" s="20"/>
      <c r="R48" s="17">
        <v>10</v>
      </c>
      <c r="S48" s="67">
        <v>20</v>
      </c>
      <c r="T48" s="17"/>
      <c r="U48" s="20"/>
    </row>
    <row r="49" spans="1:21" ht="17.100000000000001" customHeight="1" thickTop="1" thickBot="1" x14ac:dyDescent="0.25">
      <c r="A49" s="11" t="s">
        <v>112</v>
      </c>
      <c r="B49" s="12" t="s">
        <v>166</v>
      </c>
      <c r="C49" s="13" t="s">
        <v>121</v>
      </c>
      <c r="D49" s="160">
        <v>3</v>
      </c>
      <c r="E49" s="14"/>
      <c r="F49" s="58">
        <f t="shared" si="5"/>
        <v>30</v>
      </c>
      <c r="G49" s="17">
        <v>10</v>
      </c>
      <c r="H49" s="18">
        <v>20</v>
      </c>
      <c r="I49" s="18"/>
      <c r="J49" s="18"/>
      <c r="K49" s="18"/>
      <c r="L49" s="18"/>
      <c r="M49" s="18"/>
      <c r="N49" s="17"/>
      <c r="O49" s="20"/>
      <c r="P49" s="17"/>
      <c r="Q49" s="20"/>
      <c r="R49" s="17">
        <v>10</v>
      </c>
      <c r="S49" s="67">
        <v>20</v>
      </c>
      <c r="T49" s="17"/>
      <c r="U49" s="20"/>
    </row>
    <row r="50" spans="1:21" ht="17.100000000000001" customHeight="1" thickTop="1" thickBot="1" x14ac:dyDescent="0.25">
      <c r="A50" s="46" t="s">
        <v>125</v>
      </c>
      <c r="B50" s="12" t="s">
        <v>167</v>
      </c>
      <c r="C50" s="13" t="s">
        <v>122</v>
      </c>
      <c r="D50" s="160">
        <v>3</v>
      </c>
      <c r="E50" s="14"/>
      <c r="F50" s="58">
        <f t="shared" si="5"/>
        <v>30</v>
      </c>
      <c r="G50" s="17">
        <v>10</v>
      </c>
      <c r="H50" s="18">
        <v>20</v>
      </c>
      <c r="I50" s="18"/>
      <c r="J50" s="18"/>
      <c r="K50" s="18"/>
      <c r="L50" s="18"/>
      <c r="M50" s="18"/>
      <c r="N50" s="17"/>
      <c r="O50" s="20"/>
      <c r="P50" s="17"/>
      <c r="Q50" s="20"/>
      <c r="R50" s="17">
        <v>10</v>
      </c>
      <c r="S50" s="67">
        <v>20</v>
      </c>
      <c r="T50" s="17"/>
      <c r="U50" s="20"/>
    </row>
    <row r="51" spans="1:21" s="77" customFormat="1" ht="17.100000000000001" customHeight="1" thickTop="1" thickBot="1" x14ac:dyDescent="0.25">
      <c r="A51" s="210" t="s">
        <v>11</v>
      </c>
      <c r="B51" s="203"/>
      <c r="C51" s="31"/>
      <c r="D51" s="33"/>
      <c r="E51" s="33"/>
      <c r="F51" s="32">
        <f>SUM(F41:F50)-F42-F44-F46-F48-F50</f>
        <v>150</v>
      </c>
      <c r="G51" s="34">
        <f>SUM(G41:G50)-G42-G48-G50</f>
        <v>30</v>
      </c>
      <c r="H51" s="35">
        <f>SUM(H41:H50)-H42-H44-H46-H48-H50</f>
        <v>120</v>
      </c>
      <c r="I51" s="35">
        <f t="shared" ref="I51:Q51" si="6">SUM(I41:I50)</f>
        <v>0</v>
      </c>
      <c r="J51" s="35">
        <f t="shared" si="6"/>
        <v>0</v>
      </c>
      <c r="K51" s="35">
        <f t="shared" si="6"/>
        <v>0</v>
      </c>
      <c r="L51" s="35">
        <f t="shared" si="6"/>
        <v>0</v>
      </c>
      <c r="M51" s="35">
        <f t="shared" si="6"/>
        <v>0</v>
      </c>
      <c r="N51" s="34">
        <f t="shared" si="6"/>
        <v>0</v>
      </c>
      <c r="O51" s="36">
        <f t="shared" si="6"/>
        <v>0</v>
      </c>
      <c r="P51" s="34">
        <f t="shared" si="6"/>
        <v>0</v>
      </c>
      <c r="Q51" s="36">
        <f t="shared" si="6"/>
        <v>0</v>
      </c>
      <c r="R51" s="34">
        <f>SUM(R41:R50)-R48-R50</f>
        <v>20</v>
      </c>
      <c r="S51" s="36">
        <f>SUM(S41:S50)-S46-S48-S50</f>
        <v>70</v>
      </c>
      <c r="T51" s="34">
        <f>SUM(T41:T50)-T42</f>
        <v>10</v>
      </c>
      <c r="U51" s="36">
        <f>SUM(U41:U50)-U42-U44</f>
        <v>50</v>
      </c>
    </row>
    <row r="52" spans="1:21" ht="17.100000000000001" customHeight="1" thickTop="1" x14ac:dyDescent="0.2">
      <c r="A52" s="221" t="s">
        <v>124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</row>
    <row r="53" spans="1:21" ht="17.100000000000001" customHeight="1" thickBot="1" x14ac:dyDescent="0.25">
      <c r="A53" s="225" t="s">
        <v>156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</row>
    <row r="54" spans="1:21" ht="17.100000000000001" customHeight="1" thickTop="1" x14ac:dyDescent="0.2">
      <c r="A54" s="10" t="s">
        <v>104</v>
      </c>
      <c r="B54" s="122" t="s">
        <v>175</v>
      </c>
      <c r="C54" s="38" t="s">
        <v>176</v>
      </c>
      <c r="D54" s="161"/>
      <c r="E54" s="160">
        <v>4</v>
      </c>
      <c r="F54" s="41">
        <f>SUM(G54:M54)</f>
        <v>30</v>
      </c>
      <c r="G54" s="162">
        <v>15</v>
      </c>
      <c r="H54" s="162">
        <v>15</v>
      </c>
      <c r="I54" s="43"/>
      <c r="J54" s="43"/>
      <c r="K54" s="43"/>
      <c r="L54" s="43"/>
      <c r="M54" s="43"/>
      <c r="N54" s="42"/>
      <c r="O54" s="44"/>
      <c r="P54" s="42"/>
      <c r="Q54" s="44"/>
      <c r="R54" s="42"/>
      <c r="S54" s="60"/>
      <c r="T54" s="162">
        <v>15</v>
      </c>
      <c r="U54" s="162">
        <v>15</v>
      </c>
    </row>
    <row r="55" spans="1:21" ht="17.100000000000001" customHeight="1" x14ac:dyDescent="0.2">
      <c r="A55" s="39" t="s">
        <v>105</v>
      </c>
      <c r="B55" s="122" t="s">
        <v>126</v>
      </c>
      <c r="C55" s="38" t="s">
        <v>173</v>
      </c>
      <c r="D55" s="161"/>
      <c r="E55" s="160">
        <v>4</v>
      </c>
      <c r="F55" s="41">
        <f t="shared" ref="F55:F63" si="7">SUM(G55:M55)</f>
        <v>30</v>
      </c>
      <c r="G55" s="162">
        <v>15</v>
      </c>
      <c r="H55" s="162">
        <v>15</v>
      </c>
      <c r="I55" s="43"/>
      <c r="J55" s="43"/>
      <c r="K55" s="43"/>
      <c r="L55" s="43"/>
      <c r="M55" s="43"/>
      <c r="N55" s="42"/>
      <c r="O55" s="44"/>
      <c r="P55" s="42"/>
      <c r="Q55" s="44"/>
      <c r="R55" s="42"/>
      <c r="S55" s="60"/>
      <c r="T55" s="161">
        <v>15</v>
      </c>
      <c r="U55" s="161">
        <v>15</v>
      </c>
    </row>
    <row r="56" spans="1:21" ht="17.100000000000001" customHeight="1" x14ac:dyDescent="0.2">
      <c r="A56" s="39" t="s">
        <v>107</v>
      </c>
      <c r="B56" s="122" t="s">
        <v>127</v>
      </c>
      <c r="C56" s="38" t="s">
        <v>134</v>
      </c>
      <c r="D56" s="160">
        <v>4</v>
      </c>
      <c r="E56" s="161"/>
      <c r="F56" s="41">
        <f t="shared" si="7"/>
        <v>30</v>
      </c>
      <c r="G56" s="162">
        <v>15</v>
      </c>
      <c r="H56" s="162">
        <v>15</v>
      </c>
      <c r="I56" s="43"/>
      <c r="J56" s="43"/>
      <c r="K56" s="43"/>
      <c r="L56" s="43"/>
      <c r="M56" s="43"/>
      <c r="N56" s="42"/>
      <c r="O56" s="44"/>
      <c r="P56" s="42"/>
      <c r="Q56" s="44"/>
      <c r="R56" s="42"/>
      <c r="S56" s="60"/>
      <c r="T56" s="162">
        <v>15</v>
      </c>
      <c r="U56" s="162">
        <v>15</v>
      </c>
    </row>
    <row r="57" spans="1:21" ht="17.100000000000001" customHeight="1" x14ac:dyDescent="0.2">
      <c r="A57" s="39" t="s">
        <v>106</v>
      </c>
      <c r="B57" s="122" t="s">
        <v>128</v>
      </c>
      <c r="C57" s="38" t="s">
        <v>135</v>
      </c>
      <c r="D57" s="160">
        <v>4</v>
      </c>
      <c r="E57" s="161"/>
      <c r="F57" s="41">
        <f t="shared" si="7"/>
        <v>30</v>
      </c>
      <c r="G57" s="162">
        <v>15</v>
      </c>
      <c r="H57" s="162">
        <v>15</v>
      </c>
      <c r="I57" s="43"/>
      <c r="J57" s="43"/>
      <c r="K57" s="43"/>
      <c r="L57" s="43"/>
      <c r="M57" s="43"/>
      <c r="N57" s="42"/>
      <c r="O57" s="44"/>
      <c r="P57" s="42"/>
      <c r="Q57" s="44"/>
      <c r="R57" s="42"/>
      <c r="S57" s="60"/>
      <c r="T57" s="161">
        <v>15</v>
      </c>
      <c r="U57" s="161">
        <v>15</v>
      </c>
    </row>
    <row r="58" spans="1:21" ht="17.100000000000001" customHeight="1" x14ac:dyDescent="0.2">
      <c r="A58" s="11" t="s">
        <v>108</v>
      </c>
      <c r="B58" s="122" t="s">
        <v>129</v>
      </c>
      <c r="C58" s="38" t="s">
        <v>136</v>
      </c>
      <c r="D58" s="160">
        <v>3</v>
      </c>
      <c r="E58" s="161"/>
      <c r="F58" s="41">
        <f t="shared" si="7"/>
        <v>30</v>
      </c>
      <c r="G58" s="162">
        <v>15</v>
      </c>
      <c r="H58" s="162">
        <v>15</v>
      </c>
      <c r="I58" s="43"/>
      <c r="J58" s="43"/>
      <c r="K58" s="43"/>
      <c r="L58" s="43"/>
      <c r="M58" s="43"/>
      <c r="N58" s="42"/>
      <c r="O58" s="44"/>
      <c r="P58" s="42"/>
      <c r="Q58" s="44"/>
      <c r="R58" s="162">
        <v>15</v>
      </c>
      <c r="S58" s="162">
        <v>15</v>
      </c>
      <c r="T58" s="42"/>
      <c r="U58" s="44"/>
    </row>
    <row r="59" spans="1:21" ht="17.100000000000001" customHeight="1" x14ac:dyDescent="0.2">
      <c r="A59" s="11" t="s">
        <v>109</v>
      </c>
      <c r="B59" s="122" t="s">
        <v>130</v>
      </c>
      <c r="C59" s="38" t="s">
        <v>137</v>
      </c>
      <c r="D59" s="160">
        <v>3</v>
      </c>
      <c r="E59" s="161"/>
      <c r="F59" s="41">
        <f t="shared" si="7"/>
        <v>30</v>
      </c>
      <c r="G59" s="162">
        <v>15</v>
      </c>
      <c r="H59" s="162">
        <v>15</v>
      </c>
      <c r="I59" s="43"/>
      <c r="J59" s="43"/>
      <c r="K59" s="43"/>
      <c r="L59" s="43"/>
      <c r="M59" s="43"/>
      <c r="N59" s="42"/>
      <c r="O59" s="44"/>
      <c r="P59" s="42"/>
      <c r="Q59" s="44"/>
      <c r="R59" s="162">
        <v>15</v>
      </c>
      <c r="S59" s="162">
        <v>15</v>
      </c>
      <c r="T59" s="42"/>
      <c r="U59" s="44"/>
    </row>
    <row r="60" spans="1:21" ht="17.100000000000001" customHeight="1" x14ac:dyDescent="0.2">
      <c r="A60" s="11" t="s">
        <v>110</v>
      </c>
      <c r="B60" s="12" t="s">
        <v>131</v>
      </c>
      <c r="C60" s="13" t="s">
        <v>138</v>
      </c>
      <c r="D60" s="160">
        <v>3</v>
      </c>
      <c r="E60" s="161"/>
      <c r="F60" s="41">
        <f t="shared" si="7"/>
        <v>30</v>
      </c>
      <c r="G60" s="162">
        <v>15</v>
      </c>
      <c r="H60" s="162">
        <v>15</v>
      </c>
      <c r="I60" s="18"/>
      <c r="J60" s="18"/>
      <c r="K60" s="18"/>
      <c r="L60" s="18"/>
      <c r="M60" s="18"/>
      <c r="N60" s="17"/>
      <c r="O60" s="20"/>
      <c r="P60" s="17"/>
      <c r="Q60" s="20"/>
      <c r="R60" s="162">
        <v>15</v>
      </c>
      <c r="S60" s="162">
        <v>15</v>
      </c>
      <c r="T60" s="17"/>
      <c r="U60" s="20"/>
    </row>
    <row r="61" spans="1:21" ht="17.100000000000001" customHeight="1" x14ac:dyDescent="0.2">
      <c r="A61" s="11" t="s">
        <v>111</v>
      </c>
      <c r="B61" s="12" t="s">
        <v>132</v>
      </c>
      <c r="C61" s="13" t="s">
        <v>170</v>
      </c>
      <c r="D61" s="160">
        <v>3</v>
      </c>
      <c r="E61" s="161"/>
      <c r="F61" s="41">
        <f t="shared" si="7"/>
        <v>30</v>
      </c>
      <c r="G61" s="162">
        <v>15</v>
      </c>
      <c r="H61" s="162">
        <v>15</v>
      </c>
      <c r="I61" s="18"/>
      <c r="J61" s="18"/>
      <c r="K61" s="18"/>
      <c r="L61" s="18"/>
      <c r="M61" s="18"/>
      <c r="N61" s="17"/>
      <c r="O61" s="20"/>
      <c r="P61" s="17"/>
      <c r="Q61" s="20"/>
      <c r="R61" s="162">
        <v>15</v>
      </c>
      <c r="S61" s="162">
        <v>15</v>
      </c>
      <c r="T61" s="17"/>
      <c r="U61" s="20"/>
    </row>
    <row r="62" spans="1:21" ht="17.100000000000001" customHeight="1" x14ac:dyDescent="0.2">
      <c r="A62" s="11" t="s">
        <v>112</v>
      </c>
      <c r="B62" s="12" t="s">
        <v>133</v>
      </c>
      <c r="C62" s="13" t="s">
        <v>171</v>
      </c>
      <c r="D62" s="160">
        <v>3</v>
      </c>
      <c r="E62" s="161"/>
      <c r="F62" s="41">
        <f t="shared" si="7"/>
        <v>30</v>
      </c>
      <c r="G62" s="162">
        <v>30</v>
      </c>
      <c r="H62" s="162"/>
      <c r="I62" s="18"/>
      <c r="J62" s="18"/>
      <c r="K62" s="18"/>
      <c r="L62" s="18"/>
      <c r="M62" s="18"/>
      <c r="N62" s="17"/>
      <c r="O62" s="20"/>
      <c r="P62" s="17"/>
      <c r="Q62" s="20"/>
      <c r="R62" s="161">
        <v>30</v>
      </c>
      <c r="S62" s="161"/>
      <c r="T62" s="17"/>
      <c r="U62" s="20"/>
    </row>
    <row r="63" spans="1:21" ht="17.100000000000001" customHeight="1" thickBot="1" x14ac:dyDescent="0.25">
      <c r="A63" s="46" t="s">
        <v>125</v>
      </c>
      <c r="B63" s="12" t="s">
        <v>144</v>
      </c>
      <c r="C63" s="13" t="s">
        <v>172</v>
      </c>
      <c r="D63" s="160">
        <v>3</v>
      </c>
      <c r="E63" s="161"/>
      <c r="F63" s="41">
        <f t="shared" si="7"/>
        <v>30</v>
      </c>
      <c r="G63" s="162">
        <v>30</v>
      </c>
      <c r="H63" s="162"/>
      <c r="I63" s="18"/>
      <c r="J63" s="18"/>
      <c r="K63" s="18"/>
      <c r="L63" s="18"/>
      <c r="M63" s="18"/>
      <c r="N63" s="17"/>
      <c r="O63" s="20"/>
      <c r="P63" s="17"/>
      <c r="Q63" s="20"/>
      <c r="R63" s="161">
        <v>30</v>
      </c>
      <c r="S63" s="161"/>
      <c r="T63" s="17"/>
      <c r="U63" s="20"/>
    </row>
    <row r="64" spans="1:21" s="77" customFormat="1" ht="17.100000000000001" customHeight="1" thickTop="1" thickBot="1" x14ac:dyDescent="0.25">
      <c r="A64" s="210" t="s">
        <v>11</v>
      </c>
      <c r="B64" s="203"/>
      <c r="C64" s="31"/>
      <c r="D64" s="33"/>
      <c r="E64" s="33"/>
      <c r="F64" s="32">
        <f>SUM(F54:F63)-F55-F57-F59-F61-F63</f>
        <v>150</v>
      </c>
      <c r="G64" s="32">
        <f t="shared" ref="G64:U64" si="8">SUM(G54:G63)-G55-G57-G59-G61-G63</f>
        <v>90</v>
      </c>
      <c r="H64" s="32">
        <f t="shared" si="8"/>
        <v>60</v>
      </c>
      <c r="I64" s="32">
        <f t="shared" si="8"/>
        <v>0</v>
      </c>
      <c r="J64" s="32">
        <f t="shared" si="8"/>
        <v>0</v>
      </c>
      <c r="K64" s="32">
        <f t="shared" si="8"/>
        <v>0</v>
      </c>
      <c r="L64" s="32">
        <f t="shared" si="8"/>
        <v>0</v>
      </c>
      <c r="M64" s="32">
        <f t="shared" si="8"/>
        <v>0</v>
      </c>
      <c r="N64" s="32">
        <f t="shared" si="8"/>
        <v>0</v>
      </c>
      <c r="O64" s="32">
        <f t="shared" si="8"/>
        <v>0</v>
      </c>
      <c r="P64" s="32">
        <f t="shared" si="8"/>
        <v>0</v>
      </c>
      <c r="Q64" s="32">
        <f t="shared" si="8"/>
        <v>0</v>
      </c>
      <c r="R64" s="32">
        <f t="shared" si="8"/>
        <v>60</v>
      </c>
      <c r="S64" s="32">
        <f t="shared" si="8"/>
        <v>30</v>
      </c>
      <c r="T64" s="32">
        <f t="shared" si="8"/>
        <v>30</v>
      </c>
      <c r="U64" s="32">
        <f t="shared" si="8"/>
        <v>30</v>
      </c>
    </row>
    <row r="65" spans="1:23" ht="17.100000000000001" customHeight="1" thickTop="1" thickBot="1" x14ac:dyDescent="0.25">
      <c r="A65" s="225" t="s">
        <v>139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</row>
    <row r="66" spans="1:23" ht="16.5" customHeight="1" thickTop="1" x14ac:dyDescent="0.2">
      <c r="A66" s="39">
        <v>25</v>
      </c>
      <c r="B66" s="122" t="s">
        <v>140</v>
      </c>
      <c r="C66" s="38" t="s">
        <v>145</v>
      </c>
      <c r="D66" s="40"/>
      <c r="E66" s="40" t="s">
        <v>90</v>
      </c>
      <c r="F66" s="41">
        <f>SUM(G66:M66)</f>
        <v>30</v>
      </c>
      <c r="G66" s="42"/>
      <c r="H66" s="43"/>
      <c r="I66" s="43"/>
      <c r="J66" s="43"/>
      <c r="K66" s="43"/>
      <c r="L66" s="43">
        <v>30</v>
      </c>
      <c r="M66" s="43"/>
      <c r="N66" s="42"/>
      <c r="O66" s="44"/>
      <c r="P66" s="42"/>
      <c r="Q66" s="44">
        <v>30</v>
      </c>
      <c r="R66" s="42"/>
      <c r="S66" s="60"/>
      <c r="T66" s="42"/>
      <c r="U66" s="44"/>
    </row>
    <row r="67" spans="1:23" ht="17.100000000000001" customHeight="1" x14ac:dyDescent="0.2">
      <c r="A67" s="11">
        <v>26</v>
      </c>
      <c r="B67" s="12" t="s">
        <v>141</v>
      </c>
      <c r="C67" s="13" t="s">
        <v>146</v>
      </c>
      <c r="D67" s="14"/>
      <c r="E67" s="14" t="s">
        <v>103</v>
      </c>
      <c r="F67" s="16">
        <f>SUM(G67:M67)</f>
        <v>30</v>
      </c>
      <c r="G67" s="17"/>
      <c r="H67" s="18"/>
      <c r="I67" s="18"/>
      <c r="J67" s="18"/>
      <c r="K67" s="18"/>
      <c r="L67" s="18">
        <v>30</v>
      </c>
      <c r="M67" s="18"/>
      <c r="N67" s="17"/>
      <c r="O67" s="20"/>
      <c r="P67" s="17"/>
      <c r="Q67" s="20"/>
      <c r="R67" s="17"/>
      <c r="S67" s="67">
        <v>30</v>
      </c>
      <c r="T67" s="17"/>
      <c r="U67" s="20"/>
    </row>
    <row r="68" spans="1:23" ht="17.100000000000001" customHeight="1" thickBot="1" x14ac:dyDescent="0.25">
      <c r="A68" s="46">
        <v>27</v>
      </c>
      <c r="B68" s="12" t="s">
        <v>142</v>
      </c>
      <c r="C68" s="13" t="s">
        <v>143</v>
      </c>
      <c r="D68" s="14"/>
      <c r="E68" s="14" t="s">
        <v>123</v>
      </c>
      <c r="F68" s="16">
        <f>SUM(G68:M68)</f>
        <v>30</v>
      </c>
      <c r="G68" s="17"/>
      <c r="H68" s="18"/>
      <c r="I68" s="18"/>
      <c r="J68" s="18"/>
      <c r="K68" s="18"/>
      <c r="L68" s="18">
        <v>30</v>
      </c>
      <c r="M68" s="18"/>
      <c r="N68" s="17"/>
      <c r="O68" s="20"/>
      <c r="P68" s="17"/>
      <c r="Q68" s="20"/>
      <c r="R68" s="17"/>
      <c r="S68" s="67"/>
      <c r="T68" s="17"/>
      <c r="U68" s="20">
        <v>30</v>
      </c>
    </row>
    <row r="69" spans="1:23" s="77" customFormat="1" ht="17.100000000000001" customHeight="1" thickTop="1" thickBot="1" x14ac:dyDescent="0.25">
      <c r="A69" s="87" t="s">
        <v>11</v>
      </c>
      <c r="B69" s="88"/>
      <c r="C69" s="31"/>
      <c r="D69" s="33"/>
      <c r="E69" s="33"/>
      <c r="F69" s="32">
        <f t="shared" ref="F69:U69" si="9">SUM(F66:F68)</f>
        <v>90</v>
      </c>
      <c r="G69" s="34">
        <f t="shared" si="9"/>
        <v>0</v>
      </c>
      <c r="H69" s="35">
        <f t="shared" si="9"/>
        <v>0</v>
      </c>
      <c r="I69" s="35">
        <f t="shared" si="9"/>
        <v>0</v>
      </c>
      <c r="J69" s="35">
        <f t="shared" si="9"/>
        <v>0</v>
      </c>
      <c r="K69" s="35">
        <f t="shared" si="9"/>
        <v>0</v>
      </c>
      <c r="L69" s="35">
        <f t="shared" si="9"/>
        <v>90</v>
      </c>
      <c r="M69" s="35">
        <f t="shared" si="9"/>
        <v>0</v>
      </c>
      <c r="N69" s="34">
        <f t="shared" si="9"/>
        <v>0</v>
      </c>
      <c r="O69" s="36">
        <f t="shared" si="9"/>
        <v>0</v>
      </c>
      <c r="P69" s="34">
        <f t="shared" si="9"/>
        <v>0</v>
      </c>
      <c r="Q69" s="36">
        <f t="shared" si="9"/>
        <v>30</v>
      </c>
      <c r="R69" s="34">
        <f t="shared" si="9"/>
        <v>0</v>
      </c>
      <c r="S69" s="36">
        <f t="shared" si="9"/>
        <v>30</v>
      </c>
      <c r="T69" s="34">
        <f t="shared" si="9"/>
        <v>0</v>
      </c>
      <c r="U69" s="36">
        <f t="shared" si="9"/>
        <v>30</v>
      </c>
    </row>
    <row r="70" spans="1:23" ht="17.100000000000001" customHeight="1" thickTop="1" thickBot="1" x14ac:dyDescent="0.25">
      <c r="A70" s="211" t="s">
        <v>157</v>
      </c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</row>
    <row r="71" spans="1:23" ht="17.100000000000001" customHeight="1" thickTop="1" thickBot="1" x14ac:dyDescent="0.25">
      <c r="A71" s="165">
        <v>28</v>
      </c>
      <c r="B71" s="128" t="s">
        <v>168</v>
      </c>
      <c r="C71" s="163" t="s">
        <v>147</v>
      </c>
      <c r="D71" s="130"/>
      <c r="E71" s="131">
        <v>2</v>
      </c>
      <c r="F71" s="132"/>
      <c r="G71" s="133"/>
      <c r="H71" s="134"/>
      <c r="I71" s="134"/>
      <c r="J71" s="134"/>
      <c r="K71" s="134"/>
      <c r="L71" s="134"/>
      <c r="M71" s="135"/>
      <c r="N71" s="133"/>
      <c r="O71" s="135"/>
      <c r="P71" s="136"/>
      <c r="Q71" s="137"/>
      <c r="R71" s="133"/>
      <c r="S71" s="135"/>
      <c r="T71" s="136"/>
      <c r="U71" s="137"/>
    </row>
    <row r="72" spans="1:23" s="168" customFormat="1" ht="17.100000000000001" customHeight="1" thickTop="1" thickBot="1" x14ac:dyDescent="0.25">
      <c r="A72" s="242" t="s">
        <v>14</v>
      </c>
      <c r="B72" s="243"/>
      <c r="C72" s="166"/>
      <c r="D72" s="244">
        <f>D71+D38+D31+D23+D64+D69</f>
        <v>0</v>
      </c>
      <c r="E72" s="245"/>
      <c r="F72" s="167">
        <f>F23+F31+F38+F51+F69+F71</f>
        <v>835</v>
      </c>
      <c r="G72" s="167">
        <f t="shared" ref="G72:U72" si="10">G23+G31+G38+G51+G69+G71</f>
        <v>311</v>
      </c>
      <c r="H72" s="167">
        <f t="shared" si="10"/>
        <v>374</v>
      </c>
      <c r="I72" s="167">
        <f t="shared" si="10"/>
        <v>0</v>
      </c>
      <c r="J72" s="167">
        <f t="shared" si="10"/>
        <v>0</v>
      </c>
      <c r="K72" s="167">
        <f t="shared" si="10"/>
        <v>60</v>
      </c>
      <c r="L72" s="167">
        <f t="shared" si="10"/>
        <v>90</v>
      </c>
      <c r="M72" s="167">
        <f t="shared" si="10"/>
        <v>0</v>
      </c>
      <c r="N72" s="167">
        <f t="shared" si="10"/>
        <v>116</v>
      </c>
      <c r="O72" s="167">
        <f t="shared" si="10"/>
        <v>119</v>
      </c>
      <c r="P72" s="167">
        <f t="shared" si="10"/>
        <v>90</v>
      </c>
      <c r="Q72" s="167">
        <f t="shared" si="10"/>
        <v>150</v>
      </c>
      <c r="R72" s="167">
        <f t="shared" si="10"/>
        <v>80</v>
      </c>
      <c r="S72" s="167">
        <f t="shared" si="10"/>
        <v>145</v>
      </c>
      <c r="T72" s="167">
        <f t="shared" si="10"/>
        <v>25</v>
      </c>
      <c r="U72" s="167">
        <f t="shared" si="10"/>
        <v>110</v>
      </c>
    </row>
    <row r="73" spans="1:23" ht="12.95" customHeight="1" thickTop="1" thickBot="1" x14ac:dyDescent="0.25">
      <c r="A73" s="146"/>
      <c r="B73" s="146"/>
      <c r="C73" s="147"/>
      <c r="D73" s="146" t="s">
        <v>16</v>
      </c>
      <c r="E73" s="146"/>
      <c r="F73" s="148">
        <f>SUM(N72:U72)</f>
        <v>835</v>
      </c>
      <c r="G73" s="146"/>
      <c r="H73" s="146"/>
      <c r="I73" s="146"/>
      <c r="J73" s="146"/>
      <c r="K73" s="146"/>
      <c r="L73" s="146"/>
      <c r="M73" s="146"/>
      <c r="N73" s="169" t="s">
        <v>182</v>
      </c>
      <c r="O73" s="169" t="s">
        <v>183</v>
      </c>
      <c r="P73" s="169" t="s">
        <v>182</v>
      </c>
      <c r="Q73" s="169" t="s">
        <v>183</v>
      </c>
      <c r="R73" s="169" t="s">
        <v>182</v>
      </c>
      <c r="S73" s="169" t="s">
        <v>183</v>
      </c>
      <c r="T73" s="169" t="s">
        <v>182</v>
      </c>
      <c r="U73" s="169" t="s">
        <v>183</v>
      </c>
      <c r="V73" s="2" t="s">
        <v>182</v>
      </c>
    </row>
    <row r="74" spans="1:23" ht="13.5" customHeight="1" thickTop="1" thickBot="1" x14ac:dyDescent="0.25">
      <c r="A74" s="146"/>
      <c r="B74" s="146"/>
      <c r="C74" s="147"/>
      <c r="D74" s="146" t="s">
        <v>17</v>
      </c>
      <c r="E74" s="146"/>
      <c r="F74" s="148">
        <f>SUM(G72:M72)</f>
        <v>835</v>
      </c>
      <c r="G74" s="146"/>
      <c r="H74" s="233" t="s">
        <v>180</v>
      </c>
      <c r="I74" s="233"/>
      <c r="J74" s="233"/>
      <c r="K74" s="233"/>
      <c r="L74" s="233"/>
      <c r="M74" s="234"/>
      <c r="N74" s="151">
        <f>COUNTIF($D15:$D37,1)+COUNTIF($D66:$D71,1)+(COUNTIF($D41:$D50,1)/2)</f>
        <v>4</v>
      </c>
      <c r="O74" s="164">
        <f>COUNTIF($E15:$E37,1)+COUNTIF($E66:$E71,1)+(COUNTIF($E41:$E50,1)/2)</f>
        <v>4</v>
      </c>
      <c r="P74" s="151">
        <f>COUNTIF($D15:$D37,2)+COUNTIF($D66:$D71,2)+(COUNTIF($D41:$D50,2)/2)</f>
        <v>3</v>
      </c>
      <c r="Q74" s="164">
        <f>COUNTIF($E15:$E37,2)+COUNTIF($E66:$E71,2)+(COUNTIF($E41:$E50,2)/2)</f>
        <v>6</v>
      </c>
      <c r="R74" s="151">
        <v>3</v>
      </c>
      <c r="S74" s="164">
        <f>COUNTIF($E15:$E37,3)+COUNTIF($E66:$E71,3)+(COUNTIF($E41:$E50,3)/2)</f>
        <v>3</v>
      </c>
      <c r="T74" s="151">
        <f>COUNTIF($D15:$D37,4)+COUNTIF($D66:$D71,4)+(COUNTIF($D41:$D50,4)/2)</f>
        <v>2</v>
      </c>
      <c r="U74" s="164">
        <f>COUNTIF($E15:$E37,4)+COUNTIF($E66:$E71,4)+(COUNTIF($E41:$E50,4)/2)</f>
        <v>2</v>
      </c>
    </row>
    <row r="75" spans="1:23" ht="13.5" customHeight="1" thickTop="1" thickBot="1" x14ac:dyDescent="0.25">
      <c r="A75" s="146"/>
      <c r="B75" s="146"/>
      <c r="C75" s="147"/>
      <c r="D75" s="146"/>
      <c r="E75" s="146"/>
      <c r="F75" s="148"/>
      <c r="G75" s="146"/>
      <c r="H75" s="233" t="s">
        <v>181</v>
      </c>
      <c r="I75" s="233"/>
      <c r="J75" s="233"/>
      <c r="K75" s="233"/>
      <c r="L75" s="233"/>
      <c r="M75" s="234"/>
      <c r="N75" s="151">
        <f>COUNTIF($D15:$D37,1)+COUNTIF($D66:$D71,1)+(COUNTIF($D41:$D50,1)/2)</f>
        <v>4</v>
      </c>
      <c r="O75" s="164" t="s">
        <v>123</v>
      </c>
      <c r="P75" s="151">
        <f>COUNTIF($D15:$D37,2)+COUNTIF($D66:$D71,2)+(COUNTIF($D41:$D50,2)/2)</f>
        <v>3</v>
      </c>
      <c r="Q75" s="164" t="s">
        <v>179</v>
      </c>
      <c r="R75" s="151">
        <v>4</v>
      </c>
      <c r="S75" s="164">
        <f>COUNTIF($E16:$E38,3)+COUNTIF($E67:$E72,3)+(COUNTIF($E42:$E51,3)/2)</f>
        <v>3</v>
      </c>
      <c r="T75" s="151">
        <f>COUNTIF($D16:$D38,4)+COUNTIF($D67:$D72,4)+(COUNTIF($D42:$D51,4)/2)</f>
        <v>2</v>
      </c>
      <c r="U75" s="164" t="s">
        <v>90</v>
      </c>
    </row>
    <row r="76" spans="1:23" ht="17.100000000000001" customHeight="1" thickTop="1" x14ac:dyDescent="0.2">
      <c r="A76" s="235" t="s">
        <v>177</v>
      </c>
      <c r="B76" s="236"/>
      <c r="C76" s="237"/>
      <c r="D76" s="170"/>
      <c r="E76" s="170">
        <f>G76+H76+I76+J76+K76+L76+M76</f>
        <v>835</v>
      </c>
      <c r="F76" s="171">
        <f>SUM(N76:U76)</f>
        <v>835</v>
      </c>
      <c r="G76" s="171">
        <f t="shared" ref="G76:U76" si="11">G23+G31+G51+G38+G69</f>
        <v>311</v>
      </c>
      <c r="H76" s="171">
        <f t="shared" si="11"/>
        <v>374</v>
      </c>
      <c r="I76" s="171">
        <f t="shared" si="11"/>
        <v>0</v>
      </c>
      <c r="J76" s="171">
        <f t="shared" si="11"/>
        <v>0</v>
      </c>
      <c r="K76" s="171">
        <f t="shared" si="11"/>
        <v>60</v>
      </c>
      <c r="L76" s="171">
        <f t="shared" si="11"/>
        <v>90</v>
      </c>
      <c r="M76" s="171">
        <f t="shared" si="11"/>
        <v>0</v>
      </c>
      <c r="N76" s="172">
        <f t="shared" si="11"/>
        <v>116</v>
      </c>
      <c r="O76" s="172">
        <f t="shared" si="11"/>
        <v>119</v>
      </c>
      <c r="P76" s="172">
        <f t="shared" si="11"/>
        <v>90</v>
      </c>
      <c r="Q76" s="172">
        <f t="shared" si="11"/>
        <v>150</v>
      </c>
      <c r="R76" s="172">
        <f t="shared" si="11"/>
        <v>80</v>
      </c>
      <c r="S76" s="172">
        <f t="shared" si="11"/>
        <v>145</v>
      </c>
      <c r="T76" s="172">
        <f t="shared" si="11"/>
        <v>25</v>
      </c>
      <c r="U76" s="172">
        <f t="shared" si="11"/>
        <v>110</v>
      </c>
      <c r="V76" s="3"/>
      <c r="W76" s="3" t="s">
        <v>184</v>
      </c>
    </row>
    <row r="77" spans="1:23" ht="17.100000000000001" customHeight="1" x14ac:dyDescent="0.2">
      <c r="A77" s="235" t="s">
        <v>178</v>
      </c>
      <c r="B77" s="236"/>
      <c r="C77" s="237"/>
      <c r="D77" s="170"/>
      <c r="E77" s="170">
        <f>G77+H77+I77+J77+K77+L77+M77</f>
        <v>835</v>
      </c>
      <c r="F77" s="171">
        <f>SUM(N77:U77)</f>
        <v>835</v>
      </c>
      <c r="G77" s="171">
        <f t="shared" ref="G77:U77" si="12">G23+G31+G38+G64++G69</f>
        <v>371</v>
      </c>
      <c r="H77" s="171">
        <f t="shared" si="12"/>
        <v>314</v>
      </c>
      <c r="I77" s="171">
        <f t="shared" si="12"/>
        <v>0</v>
      </c>
      <c r="J77" s="171">
        <f t="shared" si="12"/>
        <v>0</v>
      </c>
      <c r="K77" s="171">
        <f t="shared" si="12"/>
        <v>60</v>
      </c>
      <c r="L77" s="171">
        <f t="shared" si="12"/>
        <v>90</v>
      </c>
      <c r="M77" s="171">
        <f t="shared" si="12"/>
        <v>0</v>
      </c>
      <c r="N77" s="171">
        <f t="shared" si="12"/>
        <v>116</v>
      </c>
      <c r="O77" s="171">
        <f t="shared" si="12"/>
        <v>119</v>
      </c>
      <c r="P77" s="171">
        <f t="shared" si="12"/>
        <v>90</v>
      </c>
      <c r="Q77" s="171">
        <f t="shared" si="12"/>
        <v>150</v>
      </c>
      <c r="R77" s="171">
        <f t="shared" si="12"/>
        <v>120</v>
      </c>
      <c r="S77" s="171">
        <f t="shared" si="12"/>
        <v>105</v>
      </c>
      <c r="T77" s="171">
        <f t="shared" si="12"/>
        <v>45</v>
      </c>
      <c r="U77" s="171">
        <f t="shared" si="12"/>
        <v>90</v>
      </c>
      <c r="V77" s="3"/>
      <c r="W77" s="3"/>
    </row>
    <row r="78" spans="1:23" ht="17.100000000000001" customHeight="1" x14ac:dyDescent="0.2">
      <c r="F78" s="77"/>
    </row>
    <row r="79" spans="1:23" ht="17.100000000000001" customHeight="1" x14ac:dyDescent="0.2">
      <c r="F79" s="77"/>
    </row>
    <row r="80" spans="1:23" ht="17.100000000000001" customHeight="1" x14ac:dyDescent="0.2">
      <c r="F80" s="77"/>
    </row>
    <row r="81" spans="6:6" ht="17.100000000000001" customHeight="1" x14ac:dyDescent="0.2">
      <c r="F81" s="77"/>
    </row>
    <row r="82" spans="6:6" ht="17.100000000000001" customHeight="1" x14ac:dyDescent="0.2">
      <c r="F82" s="77"/>
    </row>
    <row r="83" spans="6:6" ht="17.100000000000001" customHeight="1" x14ac:dyDescent="0.2">
      <c r="F83" s="77"/>
    </row>
    <row r="84" spans="6:6" ht="17.100000000000001" customHeight="1" x14ac:dyDescent="0.2">
      <c r="F84" s="77"/>
    </row>
    <row r="85" spans="6:6" ht="17.100000000000001" customHeight="1" x14ac:dyDescent="0.2">
      <c r="F85" s="77"/>
    </row>
    <row r="86" spans="6:6" ht="17.100000000000001" customHeight="1" x14ac:dyDescent="0.2">
      <c r="F86" s="77"/>
    </row>
    <row r="87" spans="6:6" ht="17.100000000000001" customHeight="1" x14ac:dyDescent="0.2">
      <c r="F87" s="77"/>
    </row>
    <row r="88" spans="6:6" ht="17.100000000000001" customHeight="1" x14ac:dyDescent="0.2">
      <c r="F88" s="77"/>
    </row>
    <row r="89" spans="6:6" ht="17.100000000000001" customHeight="1" x14ac:dyDescent="0.2">
      <c r="F89" s="77"/>
    </row>
    <row r="90" spans="6:6" ht="17.100000000000001" customHeight="1" x14ac:dyDescent="0.2">
      <c r="F90" s="77"/>
    </row>
    <row r="91" spans="6:6" ht="17.100000000000001" customHeight="1" x14ac:dyDescent="0.2">
      <c r="F91" s="77"/>
    </row>
    <row r="92" spans="6:6" ht="17.100000000000001" customHeight="1" x14ac:dyDescent="0.2">
      <c r="F92" s="77"/>
    </row>
    <row r="93" spans="6:6" ht="17.100000000000001" customHeight="1" x14ac:dyDescent="0.2">
      <c r="F93" s="77"/>
    </row>
    <row r="94" spans="6:6" ht="17.100000000000001" customHeight="1" x14ac:dyDescent="0.2">
      <c r="F94" s="77"/>
    </row>
    <row r="95" spans="6:6" ht="17.100000000000001" customHeight="1" x14ac:dyDescent="0.2">
      <c r="F95" s="77"/>
    </row>
    <row r="96" spans="6:6" ht="17.100000000000001" customHeight="1" x14ac:dyDescent="0.2">
      <c r="F96" s="77"/>
    </row>
    <row r="97" spans="6:6" ht="17.100000000000001" customHeight="1" x14ac:dyDescent="0.2">
      <c r="F97" s="77"/>
    </row>
    <row r="98" spans="6:6" ht="17.100000000000001" customHeight="1" x14ac:dyDescent="0.2">
      <c r="F98" s="77"/>
    </row>
    <row r="99" spans="6:6" ht="17.100000000000001" customHeight="1" x14ac:dyDescent="0.2">
      <c r="F99" s="77"/>
    </row>
    <row r="100" spans="6:6" ht="17.100000000000001" customHeight="1" x14ac:dyDescent="0.2">
      <c r="F100" s="77"/>
    </row>
    <row r="101" spans="6:6" ht="17.100000000000001" customHeight="1" x14ac:dyDescent="0.2">
      <c r="F101" s="77"/>
    </row>
    <row r="102" spans="6:6" ht="17.100000000000001" customHeight="1" x14ac:dyDescent="0.2">
      <c r="F102" s="77"/>
    </row>
    <row r="103" spans="6:6" ht="17.100000000000001" customHeight="1" x14ac:dyDescent="0.2">
      <c r="F103" s="77"/>
    </row>
    <row r="104" spans="6:6" ht="17.100000000000001" customHeight="1" x14ac:dyDescent="0.2">
      <c r="F104" s="77"/>
    </row>
    <row r="105" spans="6:6" ht="17.100000000000001" customHeight="1" x14ac:dyDescent="0.2">
      <c r="F105" s="77"/>
    </row>
    <row r="106" spans="6:6" ht="17.100000000000001" customHeight="1" x14ac:dyDescent="0.2">
      <c r="F106" s="77"/>
    </row>
    <row r="107" spans="6:6" ht="17.100000000000001" customHeight="1" x14ac:dyDescent="0.2">
      <c r="F107" s="77"/>
    </row>
    <row r="108" spans="6:6" ht="17.100000000000001" customHeight="1" x14ac:dyDescent="0.2">
      <c r="F108" s="77"/>
    </row>
    <row r="109" spans="6:6" ht="17.100000000000001" customHeight="1" x14ac:dyDescent="0.2">
      <c r="F109" s="77"/>
    </row>
    <row r="110" spans="6:6" ht="17.100000000000001" customHeight="1" x14ac:dyDescent="0.2">
      <c r="F110" s="77"/>
    </row>
    <row r="111" spans="6:6" ht="17.100000000000001" customHeight="1" x14ac:dyDescent="0.2">
      <c r="F111" s="77"/>
    </row>
    <row r="112" spans="6:6" ht="17.100000000000001" customHeight="1" x14ac:dyDescent="0.2">
      <c r="F112" s="77"/>
    </row>
    <row r="113" spans="6:6" ht="17.100000000000001" customHeight="1" x14ac:dyDescent="0.2">
      <c r="F113" s="77"/>
    </row>
    <row r="114" spans="6:6" ht="17.100000000000001" customHeight="1" x14ac:dyDescent="0.2">
      <c r="F114" s="77"/>
    </row>
    <row r="115" spans="6:6" ht="17.100000000000001" customHeight="1" x14ac:dyDescent="0.2">
      <c r="F115" s="77"/>
    </row>
    <row r="116" spans="6:6" ht="17.100000000000001" customHeight="1" x14ac:dyDescent="0.2">
      <c r="F116" s="77"/>
    </row>
    <row r="117" spans="6:6" ht="17.100000000000001" customHeight="1" x14ac:dyDescent="0.2">
      <c r="F117" s="77"/>
    </row>
    <row r="118" spans="6:6" ht="17.100000000000001" customHeight="1" x14ac:dyDescent="0.2">
      <c r="F118" s="77"/>
    </row>
    <row r="119" spans="6:6" ht="17.100000000000001" customHeight="1" x14ac:dyDescent="0.2">
      <c r="F119" s="77"/>
    </row>
    <row r="120" spans="6:6" ht="17.100000000000001" customHeight="1" x14ac:dyDescent="0.2">
      <c r="F120" s="77"/>
    </row>
    <row r="121" spans="6:6" ht="17.100000000000001" customHeight="1" x14ac:dyDescent="0.2">
      <c r="F121" s="77"/>
    </row>
    <row r="122" spans="6:6" ht="17.100000000000001" customHeight="1" x14ac:dyDescent="0.2">
      <c r="F122" s="77"/>
    </row>
    <row r="123" spans="6:6" ht="17.100000000000001" customHeight="1" x14ac:dyDescent="0.2">
      <c r="F123" s="77"/>
    </row>
    <row r="124" spans="6:6" ht="17.100000000000001" customHeight="1" x14ac:dyDescent="0.2">
      <c r="F124" s="77"/>
    </row>
    <row r="125" spans="6:6" ht="17.100000000000001" customHeight="1" x14ac:dyDescent="0.2">
      <c r="F125" s="77"/>
    </row>
    <row r="126" spans="6:6" ht="17.100000000000001" customHeight="1" x14ac:dyDescent="0.2">
      <c r="F126" s="77"/>
    </row>
    <row r="127" spans="6:6" ht="17.100000000000001" customHeight="1" x14ac:dyDescent="0.2">
      <c r="F127" s="77"/>
    </row>
    <row r="128" spans="6:6" x14ac:dyDescent="0.2">
      <c r="F128" s="77"/>
    </row>
    <row r="129" spans="6:6" x14ac:dyDescent="0.2">
      <c r="F129" s="77"/>
    </row>
    <row r="130" spans="6:6" x14ac:dyDescent="0.2">
      <c r="F130" s="77"/>
    </row>
    <row r="131" spans="6:6" x14ac:dyDescent="0.2">
      <c r="F131" s="77"/>
    </row>
    <row r="132" spans="6:6" x14ac:dyDescent="0.2">
      <c r="F132" s="77"/>
    </row>
    <row r="133" spans="6:6" x14ac:dyDescent="0.2">
      <c r="F133" s="77"/>
    </row>
    <row r="134" spans="6:6" x14ac:dyDescent="0.2">
      <c r="F134" s="77"/>
    </row>
    <row r="135" spans="6:6" x14ac:dyDescent="0.2">
      <c r="F135" s="77"/>
    </row>
    <row r="136" spans="6:6" x14ac:dyDescent="0.2">
      <c r="F136" s="77"/>
    </row>
    <row r="137" spans="6:6" x14ac:dyDescent="0.2">
      <c r="F137" s="77"/>
    </row>
    <row r="138" spans="6:6" x14ac:dyDescent="0.2">
      <c r="F138" s="77"/>
    </row>
    <row r="139" spans="6:6" x14ac:dyDescent="0.2">
      <c r="F139" s="77"/>
    </row>
    <row r="140" spans="6:6" x14ac:dyDescent="0.2">
      <c r="F140" s="77"/>
    </row>
    <row r="141" spans="6:6" x14ac:dyDescent="0.2">
      <c r="F141" s="77"/>
    </row>
    <row r="142" spans="6:6" x14ac:dyDescent="0.2">
      <c r="F142" s="77"/>
    </row>
    <row r="143" spans="6:6" x14ac:dyDescent="0.2">
      <c r="F143" s="77"/>
    </row>
    <row r="144" spans="6:6" x14ac:dyDescent="0.2">
      <c r="F144" s="77"/>
    </row>
    <row r="145" spans="6:6" x14ac:dyDescent="0.2">
      <c r="F145" s="77"/>
    </row>
    <row r="146" spans="6:6" x14ac:dyDescent="0.2">
      <c r="F146" s="77"/>
    </row>
    <row r="147" spans="6:6" x14ac:dyDescent="0.2">
      <c r="F147" s="77"/>
    </row>
    <row r="148" spans="6:6" x14ac:dyDescent="0.2">
      <c r="F148" s="77"/>
    </row>
    <row r="149" spans="6:6" x14ac:dyDescent="0.2">
      <c r="F149" s="77"/>
    </row>
    <row r="150" spans="6:6" x14ac:dyDescent="0.2">
      <c r="F150" s="77"/>
    </row>
    <row r="151" spans="6:6" x14ac:dyDescent="0.2">
      <c r="F151" s="77"/>
    </row>
    <row r="152" spans="6:6" x14ac:dyDescent="0.2">
      <c r="F152" s="77"/>
    </row>
    <row r="153" spans="6:6" x14ac:dyDescent="0.2">
      <c r="F153" s="77"/>
    </row>
    <row r="154" spans="6:6" x14ac:dyDescent="0.2">
      <c r="F154" s="77"/>
    </row>
    <row r="155" spans="6:6" x14ac:dyDescent="0.2">
      <c r="F155" s="77"/>
    </row>
    <row r="156" spans="6:6" x14ac:dyDescent="0.2">
      <c r="F156" s="77"/>
    </row>
    <row r="157" spans="6:6" x14ac:dyDescent="0.2">
      <c r="F157" s="77"/>
    </row>
    <row r="158" spans="6:6" x14ac:dyDescent="0.2">
      <c r="F158" s="77"/>
    </row>
    <row r="159" spans="6:6" x14ac:dyDescent="0.2">
      <c r="F159" s="77"/>
    </row>
    <row r="160" spans="6:6" x14ac:dyDescent="0.2">
      <c r="F160" s="77"/>
    </row>
    <row r="161" spans="6:6" x14ac:dyDescent="0.2">
      <c r="F161" s="77"/>
    </row>
    <row r="162" spans="6:6" x14ac:dyDescent="0.2">
      <c r="F162" s="77"/>
    </row>
    <row r="163" spans="6:6" x14ac:dyDescent="0.2">
      <c r="F163" s="77"/>
    </row>
    <row r="164" spans="6:6" x14ac:dyDescent="0.2">
      <c r="F164" s="77"/>
    </row>
    <row r="165" spans="6:6" x14ac:dyDescent="0.2">
      <c r="F165" s="77"/>
    </row>
    <row r="166" spans="6:6" x14ac:dyDescent="0.2">
      <c r="F166" s="77"/>
    </row>
    <row r="167" spans="6:6" x14ac:dyDescent="0.2">
      <c r="F167" s="77"/>
    </row>
    <row r="168" spans="6:6" x14ac:dyDescent="0.2">
      <c r="F168" s="77"/>
    </row>
    <row r="169" spans="6:6" x14ac:dyDescent="0.2">
      <c r="F169" s="77"/>
    </row>
    <row r="170" spans="6:6" x14ac:dyDescent="0.2">
      <c r="F170" s="77"/>
    </row>
    <row r="171" spans="6:6" x14ac:dyDescent="0.2">
      <c r="F171" s="77"/>
    </row>
    <row r="172" spans="6:6" x14ac:dyDescent="0.2">
      <c r="F172" s="77"/>
    </row>
    <row r="173" spans="6:6" x14ac:dyDescent="0.2">
      <c r="F173" s="77"/>
    </row>
    <row r="174" spans="6:6" x14ac:dyDescent="0.2">
      <c r="F174" s="77"/>
    </row>
    <row r="175" spans="6:6" x14ac:dyDescent="0.2">
      <c r="F175" s="77"/>
    </row>
    <row r="176" spans="6:6" x14ac:dyDescent="0.2">
      <c r="F176" s="77"/>
    </row>
    <row r="177" spans="6:6" x14ac:dyDescent="0.2">
      <c r="F177" s="77"/>
    </row>
    <row r="178" spans="6:6" x14ac:dyDescent="0.2">
      <c r="F178" s="77"/>
    </row>
    <row r="179" spans="6:6" x14ac:dyDescent="0.2">
      <c r="F179" s="77"/>
    </row>
    <row r="180" spans="6:6" x14ac:dyDescent="0.2">
      <c r="F180" s="77"/>
    </row>
    <row r="181" spans="6:6" x14ac:dyDescent="0.2">
      <c r="F181" s="77"/>
    </row>
    <row r="182" spans="6:6" x14ac:dyDescent="0.2">
      <c r="F182" s="77"/>
    </row>
    <row r="183" spans="6:6" x14ac:dyDescent="0.2">
      <c r="F183" s="77"/>
    </row>
    <row r="184" spans="6:6" x14ac:dyDescent="0.2">
      <c r="F184" s="77"/>
    </row>
    <row r="185" spans="6:6" x14ac:dyDescent="0.2">
      <c r="F185" s="77"/>
    </row>
    <row r="186" spans="6:6" x14ac:dyDescent="0.2">
      <c r="F186" s="77"/>
    </row>
    <row r="187" spans="6:6" x14ac:dyDescent="0.2">
      <c r="F187" s="77"/>
    </row>
    <row r="188" spans="6:6" x14ac:dyDescent="0.2">
      <c r="F188" s="77"/>
    </row>
    <row r="189" spans="6:6" x14ac:dyDescent="0.2">
      <c r="F189" s="77"/>
    </row>
    <row r="190" spans="6:6" x14ac:dyDescent="0.2">
      <c r="F190" s="77"/>
    </row>
    <row r="191" spans="6:6" x14ac:dyDescent="0.2">
      <c r="F191" s="77"/>
    </row>
    <row r="192" spans="6:6" x14ac:dyDescent="0.2">
      <c r="F192" s="77"/>
    </row>
    <row r="193" spans="6:6" x14ac:dyDescent="0.2">
      <c r="F193" s="77"/>
    </row>
    <row r="194" spans="6:6" x14ac:dyDescent="0.2">
      <c r="F194" s="77"/>
    </row>
    <row r="195" spans="6:6" x14ac:dyDescent="0.2">
      <c r="F195" s="77"/>
    </row>
    <row r="196" spans="6:6" x14ac:dyDescent="0.2">
      <c r="F196" s="77"/>
    </row>
    <row r="197" spans="6:6" x14ac:dyDescent="0.2">
      <c r="F197" s="77"/>
    </row>
    <row r="198" spans="6:6" x14ac:dyDescent="0.2">
      <c r="F198" s="77"/>
    </row>
    <row r="199" spans="6:6" x14ac:dyDescent="0.2">
      <c r="F199" s="77"/>
    </row>
    <row r="200" spans="6:6" x14ac:dyDescent="0.2">
      <c r="F200" s="77"/>
    </row>
    <row r="201" spans="6:6" x14ac:dyDescent="0.2">
      <c r="F201" s="77"/>
    </row>
    <row r="202" spans="6:6" x14ac:dyDescent="0.2">
      <c r="F202" s="77"/>
    </row>
    <row r="203" spans="6:6" x14ac:dyDescent="0.2">
      <c r="F203" s="77"/>
    </row>
    <row r="204" spans="6:6" x14ac:dyDescent="0.2">
      <c r="F204" s="77"/>
    </row>
    <row r="205" spans="6:6" x14ac:dyDescent="0.2">
      <c r="F205" s="77"/>
    </row>
    <row r="206" spans="6:6" x14ac:dyDescent="0.2">
      <c r="F206" s="77"/>
    </row>
    <row r="207" spans="6:6" x14ac:dyDescent="0.2">
      <c r="F207" s="77"/>
    </row>
    <row r="208" spans="6:6" x14ac:dyDescent="0.2">
      <c r="F208" s="77"/>
    </row>
    <row r="209" spans="6:6" x14ac:dyDescent="0.2">
      <c r="F209" s="77"/>
    </row>
    <row r="210" spans="6:6" x14ac:dyDescent="0.2">
      <c r="F210" s="77"/>
    </row>
    <row r="211" spans="6:6" x14ac:dyDescent="0.2">
      <c r="F211" s="77"/>
    </row>
    <row r="212" spans="6:6" x14ac:dyDescent="0.2">
      <c r="F212" s="77"/>
    </row>
    <row r="213" spans="6:6" x14ac:dyDescent="0.2">
      <c r="F213" s="77"/>
    </row>
    <row r="214" spans="6:6" x14ac:dyDescent="0.2">
      <c r="F214" s="77"/>
    </row>
    <row r="215" spans="6:6" x14ac:dyDescent="0.2">
      <c r="F215" s="77"/>
    </row>
    <row r="216" spans="6:6" x14ac:dyDescent="0.2">
      <c r="F216" s="77"/>
    </row>
    <row r="217" spans="6:6" x14ac:dyDescent="0.2">
      <c r="F217" s="77"/>
    </row>
    <row r="218" spans="6:6" x14ac:dyDescent="0.2">
      <c r="F218" s="77"/>
    </row>
    <row r="219" spans="6:6" x14ac:dyDescent="0.2">
      <c r="F219" s="77"/>
    </row>
    <row r="220" spans="6:6" x14ac:dyDescent="0.2">
      <c r="F220" s="77"/>
    </row>
    <row r="221" spans="6:6" x14ac:dyDescent="0.2">
      <c r="F221" s="77"/>
    </row>
    <row r="222" spans="6:6" x14ac:dyDescent="0.2">
      <c r="F222" s="77"/>
    </row>
    <row r="223" spans="6:6" x14ac:dyDescent="0.2">
      <c r="F223" s="77"/>
    </row>
    <row r="224" spans="6:6" x14ac:dyDescent="0.2">
      <c r="F224" s="77"/>
    </row>
    <row r="225" spans="6:6" x14ac:dyDescent="0.2">
      <c r="F225" s="77"/>
    </row>
  </sheetData>
  <mergeCells count="32">
    <mergeCell ref="R1:U1"/>
    <mergeCell ref="A65:U65"/>
    <mergeCell ref="A70:U70"/>
    <mergeCell ref="A72:B72"/>
    <mergeCell ref="D72:E72"/>
    <mergeCell ref="A52:U52"/>
    <mergeCell ref="A53:U53"/>
    <mergeCell ref="A64:B64"/>
    <mergeCell ref="A39:U39"/>
    <mergeCell ref="A40:U40"/>
    <mergeCell ref="A51:B51"/>
    <mergeCell ref="A38:B38"/>
    <mergeCell ref="A14:U14"/>
    <mergeCell ref="A23:B23"/>
    <mergeCell ref="A24:U24"/>
    <mergeCell ref="A31:B31"/>
    <mergeCell ref="H74:M74"/>
    <mergeCell ref="H75:M75"/>
    <mergeCell ref="A76:C76"/>
    <mergeCell ref="A77:C77"/>
    <mergeCell ref="A2:U2"/>
    <mergeCell ref="A3:U3"/>
    <mergeCell ref="A4:U4"/>
    <mergeCell ref="A8:U8"/>
    <mergeCell ref="A5:U5"/>
    <mergeCell ref="A6:U6"/>
    <mergeCell ref="A7:U7"/>
    <mergeCell ref="A9:U9"/>
    <mergeCell ref="F10:M11"/>
    <mergeCell ref="N10:Q10"/>
    <mergeCell ref="R10:U10"/>
    <mergeCell ref="A32:U3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rowBreaks count="1" manualBreakCount="1">
    <brk id="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program_wzór</vt:lpstr>
      <vt:lpstr>projekt program</vt:lpstr>
      <vt:lpstr>projekt harmonogram</vt:lpstr>
      <vt:lpstr>program_wzór!Obszar_wydruku</vt:lpstr>
      <vt:lpstr>'projekt harmonogram'!Obszar_wydruku</vt:lpstr>
      <vt:lpstr>'projekt program'!Obszar_wydruku</vt:lpstr>
      <vt:lpstr>program_wzór!Tytuły_wydruku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Jolanta Wiszniewska</cp:lastModifiedBy>
  <cp:lastPrinted>2022-07-06T08:07:18Z</cp:lastPrinted>
  <dcterms:created xsi:type="dcterms:W3CDTF">1998-05-26T18:21:06Z</dcterms:created>
  <dcterms:modified xsi:type="dcterms:W3CDTF">2023-01-16T13:04:08Z</dcterms:modified>
</cp:coreProperties>
</file>