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gardocka\OneDrive\Dokumenty\0_0_A_Dziekan\Programy studiów\00_Programy na stronę WEiF_2022_2023\MSG_I_II_stopień\"/>
    </mc:Choice>
  </mc:AlternateContent>
  <xr:revisionPtr revIDLastSave="29" documentId="8_{CF7960CB-FE78-4A3C-86A9-CA8910055F66}" xr6:coauthVersionLast="36" xr6:coauthVersionMax="47" xr10:uidLastSave="{8B98EF1D-E7BD-4298-BE44-6EC51DB1C105}"/>
  <bookViews>
    <workbookView xWindow="-105" yWindow="-105" windowWidth="23250" windowHeight="12450" xr2:uid="{00000000-000D-0000-FFFF-FFFF00000000}"/>
  </bookViews>
  <sheets>
    <sheet name="Plan" sheetId="4" r:id="rId1"/>
  </sheets>
  <calcPr calcId="191029"/>
</workbook>
</file>

<file path=xl/calcChain.xml><?xml version="1.0" encoding="utf-8"?>
<calcChain xmlns="http://schemas.openxmlformats.org/spreadsheetml/2006/main">
  <c r="H28" i="4" l="1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G28" i="4"/>
  <c r="D28" i="4"/>
  <c r="A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G13" i="4"/>
  <c r="D13" i="4" l="1"/>
  <c r="AL28" i="4" l="1"/>
  <c r="AM28" i="4" s="1"/>
  <c r="Z62" i="4"/>
  <c r="AG56" i="4"/>
  <c r="AE63" i="4"/>
  <c r="AE64" i="4" s="1"/>
  <c r="AD63" i="4"/>
  <c r="AD64" i="4" s="1"/>
  <c r="AB63" i="4"/>
  <c r="AB64" i="4" s="1"/>
  <c r="AA63" i="4"/>
  <c r="AA64" i="4" s="1"/>
  <c r="Y63" i="4"/>
  <c r="Y64" i="4" s="1"/>
  <c r="X63" i="4"/>
  <c r="X64" i="4" s="1"/>
  <c r="V63" i="4"/>
  <c r="V64" i="4" s="1"/>
  <c r="U63" i="4"/>
  <c r="U64" i="4" s="1"/>
  <c r="S63" i="4"/>
  <c r="S64" i="4" s="1"/>
  <c r="R63" i="4"/>
  <c r="R64" i="4" s="1"/>
  <c r="P63" i="4"/>
  <c r="P64" i="4" s="1"/>
  <c r="O63" i="4"/>
  <c r="O64" i="4" s="1"/>
  <c r="N63" i="4"/>
  <c r="M63" i="4"/>
  <c r="L63" i="4"/>
  <c r="K63" i="4"/>
  <c r="J63" i="4"/>
  <c r="I63" i="4"/>
  <c r="H63" i="4"/>
  <c r="G63" i="4"/>
  <c r="AH13" i="4"/>
  <c r="AJ28" i="4"/>
  <c r="AH56" i="4"/>
  <c r="AH42" i="4"/>
  <c r="AH28" i="4"/>
  <c r="AF56" i="4"/>
  <c r="AF64" i="4" s="1"/>
  <c r="AC56" i="4"/>
  <c r="Z56" i="4"/>
  <c r="W56" i="4"/>
  <c r="T56" i="4"/>
  <c r="Q56" i="4"/>
  <c r="D56" i="4"/>
  <c r="AF42" i="4"/>
  <c r="AC42" i="4"/>
  <c r="AC64" i="4" s="1"/>
  <c r="Z42" i="4"/>
  <c r="Z64" i="4" s="1"/>
  <c r="W42" i="4"/>
  <c r="T42" i="4"/>
  <c r="Q42" i="4"/>
  <c r="D42" i="4"/>
  <c r="AL63" i="4"/>
  <c r="W64" i="4"/>
  <c r="D62" i="4"/>
  <c r="AL56" i="4" l="1"/>
  <c r="AL13" i="4"/>
  <c r="AM13" i="4" s="1"/>
  <c r="T64" i="4"/>
  <c r="Q64" i="4"/>
  <c r="D63" i="4"/>
  <c r="AM63" i="4" s="1"/>
  <c r="AM56" i="4"/>
  <c r="AL42" i="4"/>
  <c r="AM42" i="4" s="1"/>
  <c r="AM64" i="4" l="1"/>
  <c r="AJ59" i="4"/>
  <c r="AJ56" i="4"/>
  <c r="AJ42" i="4"/>
  <c r="AJ13" i="4"/>
  <c r="AG59" i="4"/>
  <c r="AG42" i="4"/>
  <c r="AG28" i="4"/>
  <c r="AG63" i="4" l="1"/>
  <c r="AJ63" i="4"/>
  <c r="AH59" i="4"/>
  <c r="AH63" i="4" s="1"/>
</calcChain>
</file>

<file path=xl/sharedStrings.xml><?xml version="1.0" encoding="utf-8"?>
<sst xmlns="http://schemas.openxmlformats.org/spreadsheetml/2006/main" count="228" uniqueCount="166">
  <si>
    <t>do wyboru</t>
  </si>
  <si>
    <t>Egz. po sem.</t>
  </si>
  <si>
    <t>Zal. po sem.</t>
  </si>
  <si>
    <t>RAZEM</t>
  </si>
  <si>
    <t>WYKŁADY</t>
  </si>
  <si>
    <t>KONWERSATORIA</t>
  </si>
  <si>
    <t>LABORATORIA</t>
  </si>
  <si>
    <t>LEKTORATY</t>
  </si>
  <si>
    <r>
      <t>SEMINARIA/</t>
    </r>
    <r>
      <rPr>
        <b/>
        <sz val="6"/>
        <rFont val="Times New Roman"/>
        <family val="1"/>
        <charset val="238"/>
      </rPr>
      <t>P</t>
    </r>
    <r>
      <rPr>
        <sz val="6"/>
        <rFont val="Times New Roman"/>
        <family val="1"/>
        <charset val="238"/>
      </rPr>
      <t>ROSEMINARIA</t>
    </r>
  </si>
  <si>
    <r>
      <t xml:space="preserve">ZAJĘCIA </t>
    </r>
    <r>
      <rPr>
        <b/>
        <sz val="6"/>
        <rFont val="Times New Roman"/>
        <family val="1"/>
        <charset val="238"/>
      </rPr>
      <t>T</t>
    </r>
    <r>
      <rPr>
        <sz val="6"/>
        <rFont val="Times New Roman"/>
        <family val="1"/>
        <charset val="238"/>
      </rPr>
      <t>ERENOWE</t>
    </r>
  </si>
  <si>
    <t>Ć/K/L/LEK/SiP/ZT</t>
  </si>
  <si>
    <t>ECTS</t>
  </si>
  <si>
    <t>NAZWA GRUPY/ NAZWA PRZEDMIOTU</t>
  </si>
  <si>
    <t>GRUPA 1 PRZEDMIOTY KSZTAŁCENIA OGÓLNEGO</t>
  </si>
  <si>
    <t>GRUPA 2 PRZEDMIOTY PODSTAWOWE</t>
  </si>
  <si>
    <t>GRUPA 3 PRZEDMIOTY KIERUNKOWE</t>
  </si>
  <si>
    <t>GRUPA 4 PRZEDMIOTY SPECJALIZACYJNE (DO WYBORU)</t>
  </si>
  <si>
    <t>GRUPA 5 SEMINARIA</t>
  </si>
  <si>
    <t>GRUPA 6 (PRAKTYKI ZAWODOWE)</t>
  </si>
  <si>
    <t>z bezpośrednim udziałem nauczycieli akademickich lub innych osób prowadzących zajęcia i studentów</t>
  </si>
  <si>
    <t>kształtujących umiejętności praktyczne,dlastudiówoprofilupraktycznymn</t>
  </si>
  <si>
    <t>Punkty ECTS uzyskiwane w ramach zajęć:</t>
  </si>
  <si>
    <r>
      <rPr>
        <sz val="6"/>
        <rFont val="Times New Roman"/>
        <family val="1"/>
        <charset val="238"/>
      </rPr>
      <t>ĆWICZENIA</t>
    </r>
  </si>
  <si>
    <r>
      <rPr>
        <sz val="6"/>
        <rFont val="Times New Roman"/>
        <family val="1"/>
        <charset val="238"/>
      </rPr>
      <t>KOD
przedmiotu USOS</t>
    </r>
  </si>
  <si>
    <t>punkty ECTS</t>
  </si>
  <si>
    <t>z dziedziny nauk humanistycznych lub nauk społecznych*</t>
  </si>
  <si>
    <t>związanych z prowadzoną w uczelni działalnością naukową w dyscyplinie lub dyscyplinach ,do których przyporządkowany jest kierunek studiów, dla studiów o profilu ogólnoakademickim</t>
  </si>
  <si>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</si>
  <si>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</si>
  <si>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</si>
  <si>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</si>
  <si>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</si>
  <si>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</si>
  <si>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</si>
  <si>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</si>
  <si>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</si>
  <si>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</si>
  <si>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Logika / Socjologia</t>
  </si>
  <si>
    <t>IV</t>
  </si>
  <si>
    <t>2a</t>
  </si>
  <si>
    <t>Ekonomia rozwoju / Polityka gospodarcza</t>
  </si>
  <si>
    <t>II</t>
  </si>
  <si>
    <t>2b</t>
  </si>
  <si>
    <t>Ekonomia rozwoju - przedmiot oferowany w języku angielskim</t>
  </si>
  <si>
    <t>3a</t>
  </si>
  <si>
    <t>Geografia ekonomiczna</t>
  </si>
  <si>
    <t>3b</t>
  </si>
  <si>
    <t>Geografia ekonomiczna - przedmiot oferowany w języku angielskim</t>
  </si>
  <si>
    <t>Technologie informacyjne I</t>
  </si>
  <si>
    <t>I</t>
  </si>
  <si>
    <t>Ochrona własności intelektualnej I</t>
  </si>
  <si>
    <t>Język angielski</t>
  </si>
  <si>
    <t>III</t>
  </si>
  <si>
    <t>Język niemiecki lub rosyjski</t>
  </si>
  <si>
    <t>Wychowanie fizyczne</t>
  </si>
  <si>
    <t>Podstawy prawa</t>
  </si>
  <si>
    <t>Ekonomia</t>
  </si>
  <si>
    <t>12a</t>
  </si>
  <si>
    <t>Matematyka</t>
  </si>
  <si>
    <t>12b</t>
  </si>
  <si>
    <t>Statystyka opisowa</t>
  </si>
  <si>
    <t>Rachunkowość</t>
  </si>
  <si>
    <t>Finanse</t>
  </si>
  <si>
    <t>Historia gospodarcza</t>
  </si>
  <si>
    <t>Historia stosunków międzynarodowych</t>
  </si>
  <si>
    <t>Ekonomia sektora publicznego</t>
  </si>
  <si>
    <t>Podstawy międzyn. stosunków gospodarczych</t>
  </si>
  <si>
    <t>Rozliczenia w obrocie międzynarodowym</t>
  </si>
  <si>
    <t>V</t>
  </si>
  <si>
    <t>Międzynarodowe transakcje gospodarcze</t>
  </si>
  <si>
    <t>Międzynarodowa ochrona praw człowieka</t>
  </si>
  <si>
    <t>Prawo międzynarodowe handlowe</t>
  </si>
  <si>
    <t>24a</t>
  </si>
  <si>
    <t>Funkcjonowanie Unii Europejskiej</t>
  </si>
  <si>
    <t>24b</t>
  </si>
  <si>
    <t>Funkcjonowanie Unii Europejskiej - przedmiot oferowany w jeżyku angielskim</t>
  </si>
  <si>
    <t>Marketing międzynarodowy</t>
  </si>
  <si>
    <t>Zarządzanie w biznesie międzynarodowym</t>
  </si>
  <si>
    <t>Teoria i polityka kursu walutowego</t>
  </si>
  <si>
    <t>VI</t>
  </si>
  <si>
    <t>Finanse lokalne i regionalne UE</t>
  </si>
  <si>
    <t>Obsługa celna i graniczna</t>
  </si>
  <si>
    <t>30a</t>
  </si>
  <si>
    <t>Współczesne systemy gospodarcze</t>
  </si>
  <si>
    <t>30b</t>
  </si>
  <si>
    <t>Systemy gospodarcze w warunkach globalizacji</t>
  </si>
  <si>
    <t>31a</t>
  </si>
  <si>
    <t>Przedsiębiorstwo na rynku globalnym</t>
  </si>
  <si>
    <t>31b</t>
  </si>
  <si>
    <t>Internacjonalizacja przedsiębiorstw</t>
  </si>
  <si>
    <t>32a</t>
  </si>
  <si>
    <t>Ekonomika handlu zagranicznego</t>
  </si>
  <si>
    <t>32b</t>
  </si>
  <si>
    <t>Ekonomika zagran.inwest. bezpośrednich</t>
  </si>
  <si>
    <t>33a</t>
  </si>
  <si>
    <t>Negocjacje</t>
  </si>
  <si>
    <t>33b</t>
  </si>
  <si>
    <t>Analiza rynków zagranicznych</t>
  </si>
  <si>
    <t>34a</t>
  </si>
  <si>
    <t>Międzynarodowa współpraca kulturalna</t>
  </si>
  <si>
    <t>34b</t>
  </si>
  <si>
    <t>Światowe dziedzictwo kulturowe</t>
  </si>
  <si>
    <t>35a</t>
  </si>
  <si>
    <t>Procesy innowacyjne w gospodarce światowej</t>
  </si>
  <si>
    <t>35b</t>
  </si>
  <si>
    <t>Transfer technologii w gospodarce światowej</t>
  </si>
  <si>
    <t>Seminarium dyplomowe</t>
  </si>
  <si>
    <t>V - VI</t>
  </si>
  <si>
    <t>Praktyka zawodowa 4 tyg.</t>
  </si>
  <si>
    <t>OGÓŁEM</t>
  </si>
  <si>
    <t>Średnia liczba godzin zajęć w tygodniu</t>
  </si>
  <si>
    <r>
      <rPr>
        <sz val="6"/>
        <rFont val="Times New Roman"/>
        <family val="1"/>
        <charset val="238"/>
      </rPr>
      <t>Matematyka - przedmiot oferowany w
języku angielskim</t>
    </r>
  </si>
  <si>
    <t>LP.</t>
  </si>
  <si>
    <t>I, II, III</t>
  </si>
  <si>
    <t>0330-MS1-1WF1</t>
  </si>
  <si>
    <t>0330-MS1-1PPR</t>
  </si>
  <si>
    <t>0330-MS1-1MAT</t>
  </si>
  <si>
    <t>0330-MS1-1MAT#e</t>
  </si>
  <si>
    <t>0330-MS1-1STA</t>
  </si>
  <si>
    <t>0330-MS1-2RAC</t>
  </si>
  <si>
    <t>0330-MS1-1ERO#e</t>
  </si>
  <si>
    <t>0330-MS1-1GEK</t>
  </si>
  <si>
    <t>0330-MS1-1GEK#e</t>
  </si>
  <si>
    <t>0330-MS1-1ANG1/ 0330- MS1-1ANG2/ 0330-MS1-2ANG</t>
  </si>
  <si>
    <t>0330-MS1-1NIE1/ 0330-MS11NIE2/  0330-MS1-1RUS1/0330-MS1-1RUS2</t>
  </si>
  <si>
    <t>0330-MS1-1EKO1/       0330-MS1-1EKO2</t>
  </si>
  <si>
    <t>0330-MS1-2FIN</t>
  </si>
  <si>
    <t>0330-MS1-1HIG</t>
  </si>
  <si>
    <t>0330-MS1-1HSM</t>
  </si>
  <si>
    <t>0330-MS1-2ESP</t>
  </si>
  <si>
    <t>0330-MS1-2LOG /
0330-MS1-2SOC</t>
  </si>
  <si>
    <t>0330-MS1-1ERO /
0330-MS1-PGO</t>
  </si>
  <si>
    <t>0330-MS1-1TEI1</t>
  </si>
  <si>
    <t>0330-MS1-1OWI1</t>
  </si>
  <si>
    <t>0330-MS1-2MSG</t>
  </si>
  <si>
    <t>0330-MS1-3ROM</t>
  </si>
  <si>
    <t>0330-MS1-2MTG</t>
  </si>
  <si>
    <t>0330-MS1-1MOPC</t>
  </si>
  <si>
    <t>0330-MS1-2PRH</t>
  </si>
  <si>
    <t>0330-MS1-2FUE</t>
  </si>
  <si>
    <t>0330-MS1-2FUE#e</t>
  </si>
  <si>
    <t>0330-MS1-3MMI</t>
  </si>
  <si>
    <t>0330-MS1-2ZBM</t>
  </si>
  <si>
    <t>0330-MS1-3TKW</t>
  </si>
  <si>
    <t>0330-MS1-3FIL</t>
  </si>
  <si>
    <t>0330-MS1-3OCG</t>
  </si>
  <si>
    <t>0330-MS1-2WSG</t>
  </si>
  <si>
    <t>0330-MS1-2SGG</t>
  </si>
  <si>
    <t>0330-MS1-3PRG</t>
  </si>
  <si>
    <t>0330-MS1-3INP</t>
  </si>
  <si>
    <t>0330-MS1-2EHZ</t>
  </si>
  <si>
    <t>0330-MS1-2EZI</t>
  </si>
  <si>
    <t>0330-MS1-1NEG</t>
  </si>
  <si>
    <t>0330-MS1-1ARZ</t>
  </si>
  <si>
    <t>0330-MS1-3MSK</t>
  </si>
  <si>
    <t>0330-MS1-3SDK</t>
  </si>
  <si>
    <t>0330-MS1-3PIN</t>
  </si>
  <si>
    <t>0330-MS1-3TTG</t>
  </si>
  <si>
    <t>0330-MS1-3SED1/      0330-MS1-3SED2</t>
  </si>
  <si>
    <t>0330-MS1-2PRA</t>
  </si>
  <si>
    <t>I, II</t>
  </si>
  <si>
    <t>UCHWAŁA Nr 30/RW/II/21</t>
  </si>
  <si>
    <t>Rady Wydziału Ekonomii i Finansów Uniwersytetu w Białymstoku</t>
  </si>
  <si>
    <t xml:space="preserve">z dnia 4 stycznia 2021 r. </t>
  </si>
  <si>
    <t>Międzynarodowe Stosunki Gospodarcze studia I stopnia</t>
  </si>
  <si>
    <t>Program obowiązuje od roku akademickiego 2019/2020_2021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</si>
</sst>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color rgb="FF000000"/>
      <name val="Times New Roman"/>
      <charset val="204"/>
    </font>
    <font>
      <sz val="7"/>
      <color theme="1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sz val="5"/>
      <color theme="1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b/>
      <sz val="5"/>
      <name val="Times New Roman"/>
      <family val="1"/>
      <charset val="238"/>
    </font>
    <font>
      <b/>
      <sz val="5"/>
      <color rgb="FF000000"/>
      <name val="Times New Roman"/>
      <family val="1"/>
      <charset val="238"/>
    </font>
    <font>
      <i/>
      <sz val="6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b/>
      <sz val="4.5"/>
      <name val="Times New Roman"/>
      <family val="1"/>
      <charset val="238"/>
    </font>
    <font>
      <sz val="4.5"/>
      <color rgb="FF000000"/>
      <name val="Times New Roman"/>
      <family val="1"/>
      <charset val="238"/>
    </font>
    <font>
      <b/>
      <sz val="4.5"/>
      <color rgb="FF000000"/>
      <name val="Times New Roman"/>
      <family val="1"/>
      <charset val="238"/>
    </font>
    <font>
      <sz val="4.5"/>
      <color theme="1"/>
      <name val="Times New Roman"/>
      <family val="1"/>
      <charset val="238"/>
    </font>
    <font>
      <b/>
      <sz val="4.5"/>
      <color theme="1"/>
      <name val="Times New Roman"/>
      <family val="1"/>
      <charset val="238"/>
    </font>
    <font>
      <sz val="6"/>
      <color rgb="FFFF0000"/>
      <name val="Times New Roman"/>
      <family val="1"/>
      <charset val="238"/>
    </font>
    <font>
      <b/>
      <sz val="5"/>
      <color rgb="FFFF0000"/>
      <name val="Times New Roman"/>
      <family val="1"/>
      <charset val="238"/>
    </font>
    <font>
      <sz val="5"/>
      <name val="Times New Roman"/>
      <family val="1"/>
      <charset val="238"/>
    </font>
    <font>
      <b/>
      <sz val="7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8" xfId="0" applyFont="1" applyBorder="1" applyAlignment="1">
      <alignment vertical="center" textRotation="90" wrapText="1"/>
    </xf>
    <xf numFmtId="0" fontId="1" fillId="3" borderId="8" xfId="0" applyFont="1" applyFill="1" applyBorder="1" applyAlignment="1">
      <alignment vertical="center" textRotation="90" wrapText="1"/>
    </xf>
    <xf numFmtId="0" fontId="10" fillId="0" borderId="8" xfId="0" applyFont="1" applyBorder="1" applyAlignment="1">
      <alignment vertical="center" textRotation="90" wrapText="1"/>
    </xf>
    <xf numFmtId="0" fontId="4" fillId="0" borderId="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textRotation="90" wrapText="1"/>
    </xf>
    <xf numFmtId="0" fontId="5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textRotation="90" wrapText="1"/>
    </xf>
    <xf numFmtId="0" fontId="5" fillId="0" borderId="8" xfId="0" applyFont="1" applyFill="1" applyBorder="1" applyAlignment="1">
      <alignment horizontal="left" textRotation="90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 vertical="center" wrapText="1" indent="4"/>
    </xf>
    <xf numFmtId="1" fontId="5" fillId="0" borderId="8" xfId="0" applyNumberFormat="1" applyFont="1" applyFill="1" applyBorder="1" applyAlignment="1">
      <alignment horizontal="center" vertical="top" shrinkToFit="1"/>
    </xf>
    <xf numFmtId="1" fontId="5" fillId="0" borderId="8" xfId="0" applyNumberFormat="1" applyFont="1" applyFill="1" applyBorder="1" applyAlignment="1">
      <alignment horizontal="right" vertical="top" indent="1" shrinkToFit="1"/>
    </xf>
    <xf numFmtId="1" fontId="11" fillId="0" borderId="8" xfId="0" applyNumberFormat="1" applyFont="1" applyFill="1" applyBorder="1" applyAlignment="1">
      <alignment horizontal="center" vertical="top" shrinkToFit="1"/>
    </xf>
    <xf numFmtId="0" fontId="5" fillId="0" borderId="8" xfId="0" applyFont="1" applyFill="1" applyBorder="1" applyAlignment="1">
      <alignment horizontal="right" textRotation="90" wrapText="1"/>
    </xf>
    <xf numFmtId="0" fontId="5" fillId="0" borderId="8" xfId="0" applyFont="1" applyFill="1" applyBorder="1" applyAlignment="1">
      <alignment horizontal="right" textRotation="90"/>
    </xf>
    <xf numFmtId="0" fontId="10" fillId="0" borderId="8" xfId="0" applyFont="1" applyBorder="1" applyAlignment="1">
      <alignment horizontal="right" textRotation="90" wrapText="1"/>
    </xf>
    <xf numFmtId="0" fontId="13" fillId="2" borderId="8" xfId="0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164" fontId="10" fillId="3" borderId="8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/>
    </xf>
    <xf numFmtId="1" fontId="15" fillId="2" borderId="8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 wrapText="1"/>
    </xf>
    <xf numFmtId="1" fontId="20" fillId="0" borderId="8" xfId="0" applyNumberFormat="1" applyFont="1" applyFill="1" applyBorder="1" applyAlignment="1">
      <alignment horizontal="center" vertical="top" shrinkToFit="1"/>
    </xf>
    <xf numFmtId="164" fontId="21" fillId="0" borderId="8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164" fontId="21" fillId="3" borderId="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/>
    </xf>
    <xf numFmtId="0" fontId="18" fillId="0" borderId="8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wrapText="1"/>
    </xf>
    <xf numFmtId="164" fontId="22" fillId="3" borderId="8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top"/>
    </xf>
    <xf numFmtId="1" fontId="13" fillId="0" borderId="3" xfId="0" applyNumberFormat="1" applyFont="1" applyFill="1" applyBorder="1" applyAlignment="1">
      <alignment horizontal="center" vertical="top" shrinkToFit="1"/>
    </xf>
    <xf numFmtId="164" fontId="22" fillId="0" borderId="8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left" vertical="top"/>
    </xf>
    <xf numFmtId="164" fontId="23" fillId="0" borderId="8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left" vertical="top" shrinkToFit="1"/>
    </xf>
    <xf numFmtId="0" fontId="19" fillId="0" borderId="8" xfId="0" applyFont="1" applyFill="1" applyBorder="1" applyAlignment="1">
      <alignment horizontal="left" wrapText="1"/>
    </xf>
    <xf numFmtId="0" fontId="2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left" textRotation="90" wrapText="1"/>
    </xf>
    <xf numFmtId="0" fontId="5" fillId="5" borderId="8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horizontal="center" vertical="top" shrinkToFit="1"/>
    </xf>
    <xf numFmtId="1" fontId="20" fillId="5" borderId="8" xfId="0" applyNumberFormat="1" applyFont="1" applyFill="1" applyBorder="1" applyAlignment="1">
      <alignment horizontal="center" vertical="top" shrinkToFit="1"/>
    </xf>
    <xf numFmtId="0" fontId="5" fillId="5" borderId="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vertical="center" wrapText="1"/>
    </xf>
    <xf numFmtId="1" fontId="24" fillId="5" borderId="3" xfId="0" applyNumberFormat="1" applyFont="1" applyFill="1" applyBorder="1" applyAlignment="1">
      <alignment horizontal="center" vertical="top" shrinkToFit="1"/>
    </xf>
    <xf numFmtId="0" fontId="0" fillId="5" borderId="0" xfId="0" applyFill="1" applyBorder="1" applyAlignment="1">
      <alignment horizontal="left" vertical="top"/>
    </xf>
    <xf numFmtId="0" fontId="4" fillId="5" borderId="8" xfId="0" applyFont="1" applyFill="1" applyBorder="1" applyAlignment="1">
      <alignment horizontal="left" wrapText="1"/>
    </xf>
    <xf numFmtId="0" fontId="10" fillId="5" borderId="8" xfId="0" applyFont="1" applyFill="1" applyBorder="1" applyAlignment="1">
      <alignment vertical="center" textRotation="90" wrapText="1"/>
    </xf>
    <xf numFmtId="0" fontId="1" fillId="5" borderId="8" xfId="0" applyFont="1" applyFill="1" applyBorder="1" applyAlignment="1">
      <alignment vertical="center" textRotation="90" wrapText="1"/>
    </xf>
    <xf numFmtId="0" fontId="9" fillId="5" borderId="0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70"/>
  <sheetViews>
    <sheetView tabSelected="1" zoomScale="96" zoomScaleNormal="96" workbookViewId="0">
      <pane ySplit="3" topLeftCell="A42" activePane="bottomLeft" state="frozen"/>
      <selection pane="bottomLeft" activeCell="B2" sqref="B2:F2"/>
    </sheetView>
  </sheetViews>
  <sheetFormatPr defaultRowHeight="12.75" x14ac:dyDescent="0.2"/>
  <cols>
    <col min="1" max="1" width="5.1640625" customWidth="1"/>
    <col min="2" max="2" width="24.5" customWidth="1"/>
    <col min="3" max="3" width="19.83203125" customWidth="1"/>
    <col min="4" max="4" width="3.5" customWidth="1"/>
    <col min="5" max="5" width="2.83203125" customWidth="1"/>
    <col min="6" max="6" width="2.6640625" customWidth="1"/>
    <col min="7" max="9" width="2.5" customWidth="1"/>
    <col min="10" max="10" width="2.1640625" customWidth="1"/>
    <col min="11" max="11" width="3" customWidth="1"/>
    <col min="12" max="12" width="2.6640625" customWidth="1"/>
    <col min="13" max="13" width="3" customWidth="1"/>
    <col min="14" max="14" width="2.6640625" customWidth="1"/>
    <col min="15" max="15" width="2.83203125" customWidth="1"/>
    <col min="16" max="16" width="3" customWidth="1"/>
    <col min="17" max="17" width="3.5" style="72" customWidth="1"/>
    <col min="18" max="18" width="3.1640625" customWidth="1"/>
    <col min="19" max="19" width="2.83203125" customWidth="1"/>
    <col min="20" max="20" width="2.6640625" style="72" customWidth="1"/>
    <col min="21" max="21" width="3.33203125" customWidth="1"/>
    <col min="22" max="22" width="2.33203125" customWidth="1"/>
    <col min="23" max="23" width="3" style="72" customWidth="1"/>
    <col min="24" max="24" width="3.1640625" customWidth="1"/>
    <col min="25" max="25" width="2.83203125" customWidth="1"/>
    <col min="26" max="26" width="4.5" style="72" customWidth="1"/>
    <col min="27" max="27" width="2.83203125" customWidth="1"/>
    <col min="28" max="28" width="2.5" customWidth="1"/>
    <col min="29" max="29" width="2" style="72" customWidth="1"/>
    <col min="30" max="31" width="2.5" customWidth="1"/>
    <col min="32" max="32" width="3.1640625" style="72" customWidth="1"/>
    <col min="33" max="33" width="3.5" customWidth="1"/>
    <col min="34" max="34" width="4.5" customWidth="1"/>
    <col min="35" max="35" width="3.33203125" customWidth="1"/>
    <col min="36" max="36" width="8.33203125" customWidth="1"/>
    <col min="37" max="37" width="4" customWidth="1"/>
  </cols>
  <sheetData>
    <row r="1" spans="1:39" s="24" customFormat="1" ht="8.25" customHeight="1" x14ac:dyDescent="0.2">
      <c r="A1" s="5"/>
      <c r="B1" s="98" t="s">
        <v>164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92" t="s">
        <v>27</v>
      </c>
      <c r="P1" s="93"/>
      <c r="Q1" s="93"/>
      <c r="R1" s="93"/>
      <c r="S1" s="93"/>
      <c r="T1" s="94"/>
      <c r="U1" s="92" t="s">
        <v>28</v>
      </c>
      <c r="V1" s="93"/>
      <c r="W1" s="93"/>
      <c r="X1" s="93"/>
      <c r="Y1" s="93"/>
      <c r="Z1" s="93"/>
      <c r="AA1" s="83" t="s">
        <v>29</v>
      </c>
      <c r="AB1" s="83"/>
      <c r="AC1" s="83"/>
      <c r="AD1" s="83"/>
      <c r="AE1" s="83"/>
      <c r="AF1" s="83"/>
      <c r="AG1" s="95"/>
      <c r="AH1" s="96"/>
      <c r="AI1" s="96"/>
      <c r="AJ1" s="96"/>
      <c r="AK1" s="97"/>
    </row>
    <row r="2" spans="1:39" s="24" customFormat="1" ht="21" customHeight="1" x14ac:dyDescent="0.2">
      <c r="A2" s="6"/>
      <c r="B2" s="88" t="s">
        <v>165</v>
      </c>
      <c r="C2" s="89"/>
      <c r="D2" s="89"/>
      <c r="E2" s="89"/>
      <c r="F2" s="90"/>
      <c r="G2" s="83" t="s">
        <v>30</v>
      </c>
      <c r="H2" s="83"/>
      <c r="I2" s="83"/>
      <c r="J2" s="83"/>
      <c r="K2" s="83"/>
      <c r="L2" s="83"/>
      <c r="M2" s="83"/>
      <c r="N2" s="83"/>
      <c r="O2" s="83" t="s">
        <v>31</v>
      </c>
      <c r="P2" s="83"/>
      <c r="Q2" s="83"/>
      <c r="R2" s="83" t="s">
        <v>32</v>
      </c>
      <c r="S2" s="83"/>
      <c r="T2" s="83"/>
      <c r="U2" s="83" t="s">
        <v>33</v>
      </c>
      <c r="V2" s="83"/>
      <c r="W2" s="83"/>
      <c r="X2" s="83" t="s">
        <v>34</v>
      </c>
      <c r="Y2" s="83"/>
      <c r="Z2" s="83"/>
      <c r="AA2" s="83" t="s">
        <v>35</v>
      </c>
      <c r="AB2" s="83"/>
      <c r="AC2" s="83"/>
      <c r="AD2" s="83" t="s">
        <v>36</v>
      </c>
      <c r="AE2" s="83"/>
      <c r="AF2" s="83"/>
      <c r="AG2" s="82" t="s">
        <v>21</v>
      </c>
      <c r="AH2" s="82"/>
      <c r="AI2" s="82"/>
      <c r="AJ2" s="82"/>
      <c r="AK2" s="82"/>
    </row>
    <row r="3" spans="1:39" s="24" customFormat="1" ht="148.5" customHeight="1" x14ac:dyDescent="0.15">
      <c r="A3" s="11" t="s">
        <v>112</v>
      </c>
      <c r="B3" s="12" t="s">
        <v>12</v>
      </c>
      <c r="C3" s="8" t="s">
        <v>23</v>
      </c>
      <c r="D3" s="7" t="s">
        <v>24</v>
      </c>
      <c r="E3" s="7" t="s">
        <v>1</v>
      </c>
      <c r="F3" s="10" t="s">
        <v>2</v>
      </c>
      <c r="G3" s="9" t="s">
        <v>3</v>
      </c>
      <c r="H3" s="7" t="s">
        <v>4</v>
      </c>
      <c r="I3" s="10" t="s">
        <v>22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4</v>
      </c>
      <c r="P3" s="7" t="s">
        <v>10</v>
      </c>
      <c r="Q3" s="63" t="s">
        <v>11</v>
      </c>
      <c r="R3" s="7" t="s">
        <v>4</v>
      </c>
      <c r="S3" s="7" t="s">
        <v>10</v>
      </c>
      <c r="T3" s="63" t="s">
        <v>11</v>
      </c>
      <c r="U3" s="7" t="s">
        <v>4</v>
      </c>
      <c r="V3" s="7" t="s">
        <v>10</v>
      </c>
      <c r="W3" s="63" t="s">
        <v>11</v>
      </c>
      <c r="X3" s="7" t="s">
        <v>4</v>
      </c>
      <c r="Y3" s="7" t="s">
        <v>10</v>
      </c>
      <c r="Z3" s="63" t="s">
        <v>11</v>
      </c>
      <c r="AA3" s="7" t="s">
        <v>4</v>
      </c>
      <c r="AB3" s="7" t="s">
        <v>10</v>
      </c>
      <c r="AC3" s="63" t="s">
        <v>11</v>
      </c>
      <c r="AD3" s="7" t="s">
        <v>4</v>
      </c>
      <c r="AE3" s="7" t="s">
        <v>10</v>
      </c>
      <c r="AF3" s="63" t="s">
        <v>11</v>
      </c>
      <c r="AG3" s="18" t="s">
        <v>0</v>
      </c>
      <c r="AH3" s="16" t="s">
        <v>19</v>
      </c>
      <c r="AI3" s="17" t="s">
        <v>25</v>
      </c>
      <c r="AJ3" s="16" t="s">
        <v>26</v>
      </c>
      <c r="AK3" s="16" t="s">
        <v>20</v>
      </c>
    </row>
    <row r="4" spans="1:39" s="1" customFormat="1" ht="7.7" customHeight="1" x14ac:dyDescent="0.15">
      <c r="A4" s="13">
        <v>1</v>
      </c>
      <c r="B4" s="13">
        <v>2</v>
      </c>
      <c r="C4" s="13">
        <v>3</v>
      </c>
      <c r="D4" s="14">
        <v>4</v>
      </c>
      <c r="E4" s="13">
        <v>5</v>
      </c>
      <c r="F4" s="13">
        <v>6</v>
      </c>
      <c r="G4" s="15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64"/>
      <c r="R4" s="13">
        <v>17</v>
      </c>
      <c r="S4" s="13">
        <v>18</v>
      </c>
      <c r="T4" s="64"/>
      <c r="U4" s="13">
        <v>19</v>
      </c>
      <c r="V4" s="13">
        <v>20</v>
      </c>
      <c r="W4" s="64"/>
      <c r="X4" s="13">
        <v>21</v>
      </c>
      <c r="Y4" s="13">
        <v>22</v>
      </c>
      <c r="Z4" s="64"/>
      <c r="AA4" s="13">
        <v>23</v>
      </c>
      <c r="AB4" s="13">
        <v>24</v>
      </c>
      <c r="AC4" s="64"/>
      <c r="AD4" s="13">
        <v>25</v>
      </c>
      <c r="AE4" s="13">
        <v>26</v>
      </c>
      <c r="AF4" s="64"/>
      <c r="AG4" s="4"/>
      <c r="AH4" s="2"/>
      <c r="AI4" s="2"/>
      <c r="AJ4" s="3"/>
      <c r="AK4" s="3"/>
    </row>
    <row r="5" spans="1:39" s="76" customFormat="1" ht="9.75" customHeight="1" x14ac:dyDescent="0.2">
      <c r="A5" s="87" t="s">
        <v>13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73"/>
      <c r="AG5" s="74"/>
      <c r="AH5" s="74"/>
      <c r="AI5" s="74"/>
      <c r="AJ5" s="74"/>
      <c r="AK5" s="75"/>
    </row>
    <row r="6" spans="1:39" s="1" customFormat="1" ht="20.25" customHeight="1" x14ac:dyDescent="0.2">
      <c r="A6" s="13">
        <v>1</v>
      </c>
      <c r="B6" s="57" t="s">
        <v>37</v>
      </c>
      <c r="C6" s="55" t="s">
        <v>130</v>
      </c>
      <c r="D6" s="13">
        <v>2</v>
      </c>
      <c r="E6" s="28"/>
      <c r="F6" s="51" t="s">
        <v>52</v>
      </c>
      <c r="G6" s="15">
        <v>30</v>
      </c>
      <c r="H6" s="13">
        <v>30</v>
      </c>
      <c r="I6" s="28"/>
      <c r="J6" s="28"/>
      <c r="K6" s="28"/>
      <c r="L6" s="28"/>
      <c r="M6" s="28"/>
      <c r="N6" s="28"/>
      <c r="O6" s="28"/>
      <c r="P6" s="28"/>
      <c r="Q6" s="65"/>
      <c r="R6" s="28"/>
      <c r="S6" s="28"/>
      <c r="T6" s="65"/>
      <c r="U6" s="13">
        <v>30</v>
      </c>
      <c r="V6" s="28"/>
      <c r="W6" s="66">
        <v>2</v>
      </c>
      <c r="X6" s="28"/>
      <c r="Y6" s="28"/>
      <c r="Z6" s="65"/>
      <c r="AA6" s="28"/>
      <c r="AB6" s="28"/>
      <c r="AC6" s="65"/>
      <c r="AD6" s="28"/>
      <c r="AE6" s="28"/>
      <c r="AF6" s="65"/>
      <c r="AG6" s="32">
        <v>2</v>
      </c>
      <c r="AH6" s="33">
        <v>1.6</v>
      </c>
      <c r="AI6" s="32"/>
      <c r="AJ6" s="32"/>
      <c r="AK6" s="22"/>
    </row>
    <row r="7" spans="1:39" s="1" customFormat="1" ht="18.75" customHeight="1" x14ac:dyDescent="0.2">
      <c r="A7" s="26" t="s">
        <v>39</v>
      </c>
      <c r="B7" s="57" t="s">
        <v>40</v>
      </c>
      <c r="C7" s="55" t="s">
        <v>131</v>
      </c>
      <c r="D7" s="13">
        <v>4</v>
      </c>
      <c r="E7" s="51" t="s">
        <v>41</v>
      </c>
      <c r="F7" s="28"/>
      <c r="G7" s="15">
        <v>30</v>
      </c>
      <c r="H7" s="13">
        <v>30</v>
      </c>
      <c r="I7" s="28"/>
      <c r="J7" s="28"/>
      <c r="K7" s="28"/>
      <c r="L7" s="28"/>
      <c r="M7" s="28"/>
      <c r="N7" s="28"/>
      <c r="O7" s="28"/>
      <c r="P7" s="28"/>
      <c r="Q7" s="65"/>
      <c r="R7" s="13">
        <v>30</v>
      </c>
      <c r="S7" s="28"/>
      <c r="T7" s="66">
        <v>4</v>
      </c>
      <c r="U7" s="28"/>
      <c r="V7" s="28"/>
      <c r="W7" s="65"/>
      <c r="X7" s="28"/>
      <c r="Y7" s="28"/>
      <c r="Z7" s="65"/>
      <c r="AA7" s="28"/>
      <c r="AB7" s="28"/>
      <c r="AC7" s="65"/>
      <c r="AD7" s="28"/>
      <c r="AE7" s="28"/>
      <c r="AF7" s="65"/>
      <c r="AG7" s="32">
        <v>4</v>
      </c>
      <c r="AH7" s="33">
        <v>2</v>
      </c>
      <c r="AI7" s="32"/>
      <c r="AJ7" s="32">
        <v>4</v>
      </c>
      <c r="AK7" s="22"/>
    </row>
    <row r="8" spans="1:39" s="1" customFormat="1" ht="20.25" customHeight="1" x14ac:dyDescent="0.2">
      <c r="A8" s="26" t="s">
        <v>42</v>
      </c>
      <c r="B8" s="56" t="s">
        <v>43</v>
      </c>
      <c r="C8" s="56" t="s">
        <v>120</v>
      </c>
      <c r="D8" s="13">
        <v>4</v>
      </c>
      <c r="E8" s="51" t="s">
        <v>41</v>
      </c>
      <c r="F8" s="28"/>
      <c r="G8" s="15">
        <v>30</v>
      </c>
      <c r="H8" s="13">
        <v>30</v>
      </c>
      <c r="I8" s="28"/>
      <c r="J8" s="28"/>
      <c r="K8" s="28"/>
      <c r="L8" s="28"/>
      <c r="M8" s="28"/>
      <c r="N8" s="28"/>
      <c r="O8" s="28"/>
      <c r="P8" s="28"/>
      <c r="Q8" s="65"/>
      <c r="R8" s="13">
        <v>30</v>
      </c>
      <c r="S8" s="28"/>
      <c r="T8" s="66">
        <v>4</v>
      </c>
      <c r="U8" s="28"/>
      <c r="V8" s="28"/>
      <c r="W8" s="65"/>
      <c r="X8" s="28"/>
      <c r="Y8" s="28"/>
      <c r="Z8" s="65"/>
      <c r="AA8" s="28"/>
      <c r="AB8" s="28"/>
      <c r="AC8" s="65"/>
      <c r="AD8" s="28"/>
      <c r="AE8" s="28"/>
      <c r="AF8" s="65"/>
      <c r="AG8" s="34">
        <v>4</v>
      </c>
      <c r="AH8" s="35">
        <v>2</v>
      </c>
      <c r="AI8" s="34"/>
      <c r="AJ8" s="34"/>
      <c r="AK8" s="23"/>
    </row>
    <row r="9" spans="1:39" s="1" customFormat="1" ht="15" customHeight="1" x14ac:dyDescent="0.2">
      <c r="A9" s="26" t="s">
        <v>44</v>
      </c>
      <c r="B9" s="57" t="s">
        <v>45</v>
      </c>
      <c r="C9" s="56" t="s">
        <v>121</v>
      </c>
      <c r="D9" s="13">
        <v>4</v>
      </c>
      <c r="E9" s="28"/>
      <c r="F9" s="51" t="s">
        <v>41</v>
      </c>
      <c r="G9" s="15">
        <v>30</v>
      </c>
      <c r="H9" s="13">
        <v>15</v>
      </c>
      <c r="I9" s="13">
        <v>15</v>
      </c>
      <c r="J9" s="28"/>
      <c r="K9" s="28"/>
      <c r="L9" s="28"/>
      <c r="M9" s="28"/>
      <c r="N9" s="28"/>
      <c r="O9" s="28"/>
      <c r="P9" s="28"/>
      <c r="Q9" s="65"/>
      <c r="R9" s="13">
        <v>15</v>
      </c>
      <c r="S9" s="13">
        <v>15</v>
      </c>
      <c r="T9" s="66">
        <v>4</v>
      </c>
      <c r="U9" s="28"/>
      <c r="V9" s="28"/>
      <c r="W9" s="65"/>
      <c r="X9" s="28"/>
      <c r="Y9" s="28"/>
      <c r="Z9" s="65"/>
      <c r="AA9" s="28"/>
      <c r="AB9" s="28"/>
      <c r="AC9" s="65"/>
      <c r="AD9" s="28"/>
      <c r="AE9" s="28"/>
      <c r="AF9" s="65"/>
      <c r="AG9" s="34"/>
      <c r="AH9" s="35">
        <v>1.8</v>
      </c>
      <c r="AI9" s="34"/>
      <c r="AJ9" s="34"/>
      <c r="AK9" s="23"/>
    </row>
    <row r="10" spans="1:39" s="1" customFormat="1" ht="15" customHeight="1" x14ac:dyDescent="0.2">
      <c r="A10" s="26" t="s">
        <v>46</v>
      </c>
      <c r="B10" s="56" t="s">
        <v>47</v>
      </c>
      <c r="C10" s="56" t="s">
        <v>122</v>
      </c>
      <c r="D10" s="13">
        <v>4</v>
      </c>
      <c r="E10" s="28"/>
      <c r="F10" s="51" t="s">
        <v>41</v>
      </c>
      <c r="G10" s="15">
        <v>30</v>
      </c>
      <c r="H10" s="13">
        <v>15</v>
      </c>
      <c r="I10" s="13">
        <v>15</v>
      </c>
      <c r="J10" s="28"/>
      <c r="K10" s="28"/>
      <c r="L10" s="28"/>
      <c r="M10" s="28"/>
      <c r="N10" s="28"/>
      <c r="O10" s="28"/>
      <c r="P10" s="28"/>
      <c r="Q10" s="65"/>
      <c r="R10" s="13">
        <v>15</v>
      </c>
      <c r="S10" s="13">
        <v>15</v>
      </c>
      <c r="T10" s="66">
        <v>4</v>
      </c>
      <c r="U10" s="28"/>
      <c r="V10" s="28"/>
      <c r="W10" s="65"/>
      <c r="X10" s="28"/>
      <c r="Y10" s="28"/>
      <c r="Z10" s="65"/>
      <c r="AA10" s="28"/>
      <c r="AB10" s="28"/>
      <c r="AC10" s="65"/>
      <c r="AD10" s="28"/>
      <c r="AE10" s="28"/>
      <c r="AF10" s="65"/>
      <c r="AG10" s="34">
        <v>4</v>
      </c>
      <c r="AH10" s="35">
        <v>1.8</v>
      </c>
      <c r="AI10" s="34"/>
      <c r="AJ10" s="34"/>
      <c r="AK10" s="23"/>
    </row>
    <row r="11" spans="1:39" s="1" customFormat="1" ht="9.75" customHeight="1" x14ac:dyDescent="0.15">
      <c r="A11" s="13">
        <v>4</v>
      </c>
      <c r="B11" s="57" t="s">
        <v>48</v>
      </c>
      <c r="C11" s="57" t="s">
        <v>132</v>
      </c>
      <c r="D11" s="13">
        <v>4</v>
      </c>
      <c r="E11" s="8"/>
      <c r="F11" s="51" t="s">
        <v>49</v>
      </c>
      <c r="G11" s="15">
        <v>45</v>
      </c>
      <c r="H11" s="13">
        <v>15</v>
      </c>
      <c r="I11" s="28">
        <v>30</v>
      </c>
      <c r="J11" s="8"/>
      <c r="K11" s="13"/>
      <c r="L11" s="8"/>
      <c r="M11" s="8"/>
      <c r="N11" s="8"/>
      <c r="O11" s="13">
        <v>15</v>
      </c>
      <c r="P11" s="13">
        <v>30</v>
      </c>
      <c r="Q11" s="66">
        <v>4</v>
      </c>
      <c r="R11" s="8"/>
      <c r="S11" s="8"/>
      <c r="T11" s="68"/>
      <c r="U11" s="8"/>
      <c r="V11" s="8"/>
      <c r="W11" s="68"/>
      <c r="X11" s="8"/>
      <c r="Y11" s="8"/>
      <c r="Z11" s="68"/>
      <c r="AA11" s="8"/>
      <c r="AB11" s="8"/>
      <c r="AC11" s="68"/>
      <c r="AD11" s="8"/>
      <c r="AE11" s="8"/>
      <c r="AF11" s="68"/>
      <c r="AG11" s="32"/>
      <c r="AH11" s="33">
        <v>2.4</v>
      </c>
      <c r="AI11" s="32"/>
      <c r="AJ11" s="32"/>
      <c r="AK11" s="22"/>
    </row>
    <row r="12" spans="1:39" s="1" customFormat="1" ht="9.75" customHeight="1" x14ac:dyDescent="0.15">
      <c r="A12" s="13">
        <v>5</v>
      </c>
      <c r="B12" s="57" t="s">
        <v>50</v>
      </c>
      <c r="C12" s="57" t="s">
        <v>133</v>
      </c>
      <c r="D12" s="13">
        <v>4</v>
      </c>
      <c r="E12" s="51" t="s">
        <v>49</v>
      </c>
      <c r="F12" s="8"/>
      <c r="G12" s="15">
        <v>30</v>
      </c>
      <c r="H12" s="13">
        <v>30</v>
      </c>
      <c r="I12" s="62"/>
      <c r="J12" s="8"/>
      <c r="K12" s="8"/>
      <c r="L12" s="8"/>
      <c r="M12" s="8"/>
      <c r="N12" s="8"/>
      <c r="O12" s="13">
        <v>30</v>
      </c>
      <c r="P12" s="8"/>
      <c r="Q12" s="66">
        <v>4</v>
      </c>
      <c r="R12" s="8"/>
      <c r="S12" s="8"/>
      <c r="T12" s="68"/>
      <c r="U12" s="8"/>
      <c r="V12" s="8"/>
      <c r="W12" s="68"/>
      <c r="X12" s="8"/>
      <c r="Y12" s="8"/>
      <c r="Z12" s="68"/>
      <c r="AA12" s="8"/>
      <c r="AB12" s="8"/>
      <c r="AC12" s="68"/>
      <c r="AD12" s="8"/>
      <c r="AE12" s="8"/>
      <c r="AF12" s="68"/>
      <c r="AG12" s="32"/>
      <c r="AH12" s="33">
        <v>2.8</v>
      </c>
      <c r="AI12" s="32"/>
      <c r="AJ12" s="32"/>
      <c r="AK12" s="22"/>
    </row>
    <row r="13" spans="1:39" s="41" customFormat="1" ht="7.5" customHeight="1" x14ac:dyDescent="0.15">
      <c r="A13" s="86" t="s">
        <v>3</v>
      </c>
      <c r="B13" s="86"/>
      <c r="C13" s="36"/>
      <c r="D13" s="37">
        <f>SUM(D6:D12)-D8-D10</f>
        <v>18</v>
      </c>
      <c r="E13" s="36"/>
      <c r="F13" s="36"/>
      <c r="G13" s="37">
        <f>SUM(G6:G12)-G8-G10</f>
        <v>165</v>
      </c>
      <c r="H13" s="37">
        <f t="shared" ref="H13:AF13" si="0">SUM(H6:H12)-H8-H10</f>
        <v>120</v>
      </c>
      <c r="I13" s="37">
        <f t="shared" si="0"/>
        <v>45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37">
        <f t="shared" si="0"/>
        <v>0</v>
      </c>
      <c r="N13" s="37">
        <f t="shared" si="0"/>
        <v>0</v>
      </c>
      <c r="O13" s="37">
        <f t="shared" si="0"/>
        <v>45</v>
      </c>
      <c r="P13" s="37">
        <f t="shared" si="0"/>
        <v>30</v>
      </c>
      <c r="Q13" s="67">
        <f t="shared" si="0"/>
        <v>8</v>
      </c>
      <c r="R13" s="37">
        <f t="shared" si="0"/>
        <v>45</v>
      </c>
      <c r="S13" s="37">
        <f t="shared" si="0"/>
        <v>15</v>
      </c>
      <c r="T13" s="67">
        <f t="shared" si="0"/>
        <v>8</v>
      </c>
      <c r="U13" s="37">
        <f t="shared" si="0"/>
        <v>30</v>
      </c>
      <c r="V13" s="37">
        <f t="shared" si="0"/>
        <v>0</v>
      </c>
      <c r="W13" s="67">
        <f t="shared" si="0"/>
        <v>2</v>
      </c>
      <c r="X13" s="37">
        <f t="shared" si="0"/>
        <v>0</v>
      </c>
      <c r="Y13" s="37">
        <f t="shared" si="0"/>
        <v>0</v>
      </c>
      <c r="Z13" s="67">
        <f t="shared" si="0"/>
        <v>0</v>
      </c>
      <c r="AA13" s="37">
        <f t="shared" si="0"/>
        <v>0</v>
      </c>
      <c r="AB13" s="37">
        <f t="shared" si="0"/>
        <v>0</v>
      </c>
      <c r="AC13" s="67">
        <f t="shared" si="0"/>
        <v>0</v>
      </c>
      <c r="AD13" s="37">
        <f t="shared" si="0"/>
        <v>0</v>
      </c>
      <c r="AE13" s="37">
        <f t="shared" si="0"/>
        <v>0</v>
      </c>
      <c r="AF13" s="67">
        <f t="shared" si="0"/>
        <v>0</v>
      </c>
      <c r="AG13" s="38">
        <f>SUM(AG6:AG12)</f>
        <v>14</v>
      </c>
      <c r="AH13" s="39">
        <f>SUM(AH6:AH7,AH9,AH11:AH12)</f>
        <v>10.600000000000001</v>
      </c>
      <c r="AI13" s="38"/>
      <c r="AJ13" s="38">
        <f>SUM(AJ6:AJ7,AJ9,AJ11:AJ12)</f>
        <v>4</v>
      </c>
      <c r="AK13" s="40"/>
      <c r="AL13" s="52">
        <f>Q13+T13+W13+Z13+AC13+AF13</f>
        <v>18</v>
      </c>
      <c r="AM13" s="52">
        <f>AL13-D13</f>
        <v>0</v>
      </c>
    </row>
    <row r="14" spans="1:39" s="79" customFormat="1" ht="9.6" customHeight="1" x14ac:dyDescent="0.15">
      <c r="A14" s="84" t="s">
        <v>14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68"/>
      <c r="AG14" s="77"/>
      <c r="AH14" s="77"/>
      <c r="AI14" s="77"/>
      <c r="AJ14" s="77"/>
      <c r="AK14" s="78"/>
    </row>
    <row r="15" spans="1:39" s="1" customFormat="1" ht="21.75" customHeight="1" x14ac:dyDescent="0.2">
      <c r="A15" s="13">
        <v>7</v>
      </c>
      <c r="B15" s="56" t="s">
        <v>51</v>
      </c>
      <c r="C15" s="55" t="s">
        <v>123</v>
      </c>
      <c r="D15" s="30">
        <v>8</v>
      </c>
      <c r="E15" s="29" t="s">
        <v>38</v>
      </c>
      <c r="F15" s="29" t="s">
        <v>113</v>
      </c>
      <c r="G15" s="15">
        <v>120</v>
      </c>
      <c r="H15" s="28"/>
      <c r="I15" s="28"/>
      <c r="J15" s="28"/>
      <c r="K15" s="28"/>
      <c r="L15" s="30">
        <v>120</v>
      </c>
      <c r="M15" s="28"/>
      <c r="N15" s="28"/>
      <c r="O15" s="28"/>
      <c r="P15" s="13">
        <v>30</v>
      </c>
      <c r="Q15" s="66">
        <v>2</v>
      </c>
      <c r="R15" s="28"/>
      <c r="S15" s="13">
        <v>30</v>
      </c>
      <c r="T15" s="66">
        <v>2</v>
      </c>
      <c r="U15" s="28"/>
      <c r="V15" s="13">
        <v>30</v>
      </c>
      <c r="W15" s="66">
        <v>2</v>
      </c>
      <c r="X15" s="28"/>
      <c r="Y15" s="13">
        <v>30</v>
      </c>
      <c r="Z15" s="66">
        <v>2</v>
      </c>
      <c r="AA15" s="28"/>
      <c r="AB15" s="28"/>
      <c r="AC15" s="65"/>
      <c r="AD15" s="28"/>
      <c r="AE15" s="28"/>
      <c r="AF15" s="65"/>
      <c r="AG15" s="32">
        <v>8</v>
      </c>
      <c r="AH15" s="33">
        <v>4.2</v>
      </c>
      <c r="AI15" s="32"/>
      <c r="AJ15" s="53"/>
      <c r="AK15" s="22"/>
    </row>
    <row r="16" spans="1:39" s="1" customFormat="1" ht="20.25" customHeight="1" x14ac:dyDescent="0.2">
      <c r="A16" s="13">
        <v>8</v>
      </c>
      <c r="B16" s="56" t="s">
        <v>53</v>
      </c>
      <c r="C16" s="80" t="s">
        <v>124</v>
      </c>
      <c r="D16" s="30">
        <v>4</v>
      </c>
      <c r="E16" s="29" t="s">
        <v>41</v>
      </c>
      <c r="F16" s="29" t="s">
        <v>49</v>
      </c>
      <c r="G16" s="15">
        <v>60</v>
      </c>
      <c r="H16" s="28"/>
      <c r="I16" s="28"/>
      <c r="J16" s="28"/>
      <c r="K16" s="28"/>
      <c r="L16" s="30">
        <v>60</v>
      </c>
      <c r="M16" s="28"/>
      <c r="N16" s="28"/>
      <c r="O16" s="28"/>
      <c r="P16" s="13">
        <v>30</v>
      </c>
      <c r="Q16" s="66">
        <v>2</v>
      </c>
      <c r="R16" s="28"/>
      <c r="S16" s="13">
        <v>30</v>
      </c>
      <c r="T16" s="66">
        <v>2</v>
      </c>
      <c r="U16" s="28"/>
      <c r="V16" s="28"/>
      <c r="W16" s="65"/>
      <c r="X16" s="28"/>
      <c r="Y16" s="28"/>
      <c r="Z16" s="65"/>
      <c r="AA16" s="28"/>
      <c r="AB16" s="28"/>
      <c r="AC16" s="65"/>
      <c r="AD16" s="28"/>
      <c r="AE16" s="28"/>
      <c r="AF16" s="65"/>
      <c r="AG16" s="32">
        <v>4</v>
      </c>
      <c r="AH16" s="33">
        <v>3.12</v>
      </c>
      <c r="AI16" s="32"/>
      <c r="AJ16" s="53"/>
      <c r="AK16" s="22"/>
    </row>
    <row r="17" spans="1:39" s="1" customFormat="1" ht="9" customHeight="1" x14ac:dyDescent="0.15">
      <c r="A17" s="13">
        <v>9</v>
      </c>
      <c r="B17" s="57" t="s">
        <v>54</v>
      </c>
      <c r="C17" s="81" t="s">
        <v>114</v>
      </c>
      <c r="D17" s="13">
        <v>0</v>
      </c>
      <c r="E17" s="8"/>
      <c r="F17" s="61" t="s">
        <v>160</v>
      </c>
      <c r="G17" s="15">
        <v>60</v>
      </c>
      <c r="H17" s="8"/>
      <c r="I17" s="13">
        <v>60</v>
      </c>
      <c r="J17" s="8"/>
      <c r="K17" s="8"/>
      <c r="L17" s="8"/>
      <c r="M17" s="8"/>
      <c r="N17" s="8"/>
      <c r="O17" s="8"/>
      <c r="P17" s="13">
        <v>30</v>
      </c>
      <c r="Q17" s="66">
        <v>0</v>
      </c>
      <c r="R17" s="8"/>
      <c r="S17" s="13">
        <v>30</v>
      </c>
      <c r="T17" s="66">
        <v>0</v>
      </c>
      <c r="U17" s="8"/>
      <c r="V17" s="8"/>
      <c r="W17" s="68"/>
      <c r="X17" s="8"/>
      <c r="Y17" s="8"/>
      <c r="Z17" s="68"/>
      <c r="AA17" s="8"/>
      <c r="AB17" s="8"/>
      <c r="AC17" s="68"/>
      <c r="AD17" s="8"/>
      <c r="AE17" s="8"/>
      <c r="AF17" s="68"/>
      <c r="AG17" s="32"/>
      <c r="AH17" s="33">
        <v>0</v>
      </c>
      <c r="AI17" s="32"/>
      <c r="AJ17" s="32"/>
      <c r="AK17" s="22"/>
    </row>
    <row r="18" spans="1:39" s="1" customFormat="1" ht="9" customHeight="1" x14ac:dyDescent="0.15">
      <c r="A18" s="13">
        <v>10</v>
      </c>
      <c r="B18" s="57" t="s">
        <v>55</v>
      </c>
      <c r="C18" s="81" t="s">
        <v>115</v>
      </c>
      <c r="D18" s="13">
        <v>3</v>
      </c>
      <c r="E18" s="26" t="s">
        <v>49</v>
      </c>
      <c r="F18" s="8"/>
      <c r="G18" s="15">
        <v>30</v>
      </c>
      <c r="H18" s="13">
        <v>30</v>
      </c>
      <c r="I18" s="8"/>
      <c r="J18" s="8"/>
      <c r="K18" s="8"/>
      <c r="L18" s="8"/>
      <c r="M18" s="8"/>
      <c r="N18" s="8"/>
      <c r="O18" s="13">
        <v>30</v>
      </c>
      <c r="P18" s="8"/>
      <c r="Q18" s="66">
        <v>3</v>
      </c>
      <c r="R18" s="8"/>
      <c r="S18" s="8"/>
      <c r="T18" s="68"/>
      <c r="U18" s="8"/>
      <c r="V18" s="8"/>
      <c r="W18" s="68"/>
      <c r="X18" s="8"/>
      <c r="Y18" s="8"/>
      <c r="Z18" s="68"/>
      <c r="AA18" s="8"/>
      <c r="AB18" s="8"/>
      <c r="AC18" s="68"/>
      <c r="AD18" s="8"/>
      <c r="AE18" s="8"/>
      <c r="AF18" s="68"/>
      <c r="AG18" s="32"/>
      <c r="AH18" s="33">
        <v>2</v>
      </c>
      <c r="AI18" s="32"/>
      <c r="AJ18" s="32"/>
      <c r="AK18" s="22"/>
    </row>
    <row r="19" spans="1:39" s="1" customFormat="1" ht="21.75" customHeight="1" x14ac:dyDescent="0.2">
      <c r="A19" s="13">
        <v>11</v>
      </c>
      <c r="B19" s="57" t="s">
        <v>56</v>
      </c>
      <c r="C19" s="55" t="s">
        <v>125</v>
      </c>
      <c r="D19" s="13">
        <v>12</v>
      </c>
      <c r="E19" s="26" t="s">
        <v>41</v>
      </c>
      <c r="F19" s="26" t="s">
        <v>49</v>
      </c>
      <c r="G19" s="15">
        <v>90</v>
      </c>
      <c r="H19" s="13">
        <v>30</v>
      </c>
      <c r="I19" s="13">
        <v>60</v>
      </c>
      <c r="J19" s="28"/>
      <c r="K19" s="28"/>
      <c r="L19" s="28"/>
      <c r="M19" s="28"/>
      <c r="N19" s="28"/>
      <c r="O19" s="13">
        <v>15</v>
      </c>
      <c r="P19" s="13">
        <v>30</v>
      </c>
      <c r="Q19" s="66">
        <v>6</v>
      </c>
      <c r="R19" s="13">
        <v>15</v>
      </c>
      <c r="S19" s="13">
        <v>30</v>
      </c>
      <c r="T19" s="66">
        <v>6</v>
      </c>
      <c r="U19" s="28"/>
      <c r="V19" s="28"/>
      <c r="W19" s="65"/>
      <c r="X19" s="28"/>
      <c r="Y19" s="28"/>
      <c r="Z19" s="65"/>
      <c r="AA19" s="28"/>
      <c r="AB19" s="28"/>
      <c r="AC19" s="65"/>
      <c r="AD19" s="28"/>
      <c r="AE19" s="28"/>
      <c r="AF19" s="65"/>
      <c r="AG19" s="32"/>
      <c r="AH19" s="33">
        <v>5.04</v>
      </c>
      <c r="AI19" s="32"/>
      <c r="AJ19" s="32">
        <v>12</v>
      </c>
      <c r="AK19" s="22"/>
    </row>
    <row r="20" spans="1:39" s="1" customFormat="1" ht="9" customHeight="1" x14ac:dyDescent="0.15">
      <c r="A20" s="26" t="s">
        <v>57</v>
      </c>
      <c r="B20" s="57" t="s">
        <v>58</v>
      </c>
      <c r="C20" s="57" t="s">
        <v>116</v>
      </c>
      <c r="D20" s="13">
        <v>7</v>
      </c>
      <c r="E20" s="26" t="s">
        <v>49</v>
      </c>
      <c r="F20" s="8"/>
      <c r="G20" s="15">
        <v>45</v>
      </c>
      <c r="H20" s="13">
        <v>15</v>
      </c>
      <c r="I20" s="13">
        <v>30</v>
      </c>
      <c r="J20" s="8"/>
      <c r="K20" s="8"/>
      <c r="L20" s="8"/>
      <c r="M20" s="8"/>
      <c r="N20" s="8"/>
      <c r="O20" s="13">
        <v>15</v>
      </c>
      <c r="P20" s="13">
        <v>30</v>
      </c>
      <c r="Q20" s="66">
        <v>7</v>
      </c>
      <c r="R20" s="8"/>
      <c r="S20" s="8"/>
      <c r="T20" s="68"/>
      <c r="U20" s="8"/>
      <c r="V20" s="8"/>
      <c r="W20" s="68"/>
      <c r="X20" s="8"/>
      <c r="Y20" s="8"/>
      <c r="Z20" s="68"/>
      <c r="AA20" s="8"/>
      <c r="AB20" s="8"/>
      <c r="AC20" s="68"/>
      <c r="AD20" s="8"/>
      <c r="AE20" s="8"/>
      <c r="AF20" s="68"/>
      <c r="AG20" s="32"/>
      <c r="AH20" s="35">
        <v>3.12</v>
      </c>
      <c r="AI20" s="32"/>
      <c r="AJ20" s="32"/>
      <c r="AK20" s="22"/>
    </row>
    <row r="21" spans="1:39" s="1" customFormat="1" ht="21.75" customHeight="1" x14ac:dyDescent="0.15">
      <c r="A21" s="26" t="s">
        <v>59</v>
      </c>
      <c r="B21" s="55" t="s">
        <v>111</v>
      </c>
      <c r="C21" s="58" t="s">
        <v>117</v>
      </c>
      <c r="D21" s="30">
        <v>7</v>
      </c>
      <c r="E21" s="29" t="s">
        <v>49</v>
      </c>
      <c r="F21" s="28"/>
      <c r="G21" s="15">
        <v>45</v>
      </c>
      <c r="H21" s="13">
        <v>15</v>
      </c>
      <c r="I21" s="13">
        <v>30</v>
      </c>
      <c r="J21" s="28"/>
      <c r="K21" s="28"/>
      <c r="L21" s="28"/>
      <c r="M21" s="28"/>
      <c r="N21" s="28"/>
      <c r="O21" s="13">
        <v>15</v>
      </c>
      <c r="P21" s="13">
        <v>30</v>
      </c>
      <c r="Q21" s="66">
        <v>7</v>
      </c>
      <c r="R21" s="28"/>
      <c r="S21" s="28"/>
      <c r="T21" s="65"/>
      <c r="U21" s="28"/>
      <c r="V21" s="28"/>
      <c r="W21" s="65"/>
      <c r="X21" s="28"/>
      <c r="Y21" s="28"/>
      <c r="Z21" s="65"/>
      <c r="AA21" s="28"/>
      <c r="AB21" s="28"/>
      <c r="AC21" s="65"/>
      <c r="AD21" s="28"/>
      <c r="AE21" s="28"/>
      <c r="AF21" s="65"/>
      <c r="AG21" s="32"/>
      <c r="AH21" s="35">
        <v>3.12</v>
      </c>
      <c r="AI21" s="32"/>
      <c r="AJ21" s="32"/>
      <c r="AK21" s="22"/>
    </row>
    <row r="22" spans="1:39" s="1" customFormat="1" ht="9" customHeight="1" x14ac:dyDescent="0.15">
      <c r="A22" s="13">
        <v>13</v>
      </c>
      <c r="B22" s="57" t="s">
        <v>60</v>
      </c>
      <c r="C22" s="57" t="s">
        <v>118</v>
      </c>
      <c r="D22" s="13">
        <v>5</v>
      </c>
      <c r="E22" s="26" t="s">
        <v>41</v>
      </c>
      <c r="F22" s="8"/>
      <c r="G22" s="15">
        <v>45</v>
      </c>
      <c r="H22" s="13">
        <v>15</v>
      </c>
      <c r="I22" s="13">
        <v>30</v>
      </c>
      <c r="J22" s="8"/>
      <c r="K22" s="8"/>
      <c r="L22" s="8"/>
      <c r="M22" s="8"/>
      <c r="N22" s="8"/>
      <c r="O22" s="8"/>
      <c r="P22" s="8"/>
      <c r="Q22" s="68"/>
      <c r="R22" s="13">
        <v>15</v>
      </c>
      <c r="S22" s="13">
        <v>30</v>
      </c>
      <c r="T22" s="66">
        <v>5</v>
      </c>
      <c r="U22" s="8"/>
      <c r="V22" s="8"/>
      <c r="W22" s="68"/>
      <c r="X22" s="8"/>
      <c r="Y22" s="8"/>
      <c r="Z22" s="68"/>
      <c r="AA22" s="8"/>
      <c r="AB22" s="8"/>
      <c r="AC22" s="68"/>
      <c r="AD22" s="8"/>
      <c r="AE22" s="8"/>
      <c r="AF22" s="68"/>
      <c r="AG22" s="32"/>
      <c r="AH22" s="33">
        <v>2.6</v>
      </c>
      <c r="AI22" s="32"/>
      <c r="AJ22" s="32"/>
      <c r="AK22" s="22"/>
    </row>
    <row r="23" spans="1:39" s="1" customFormat="1" ht="9" customHeight="1" x14ac:dyDescent="0.15">
      <c r="A23" s="13">
        <v>14</v>
      </c>
      <c r="B23" s="57" t="s">
        <v>61</v>
      </c>
      <c r="C23" s="57" t="s">
        <v>119</v>
      </c>
      <c r="D23" s="13">
        <v>6</v>
      </c>
      <c r="E23" s="26" t="s">
        <v>52</v>
      </c>
      <c r="F23" s="8"/>
      <c r="G23" s="15">
        <v>60</v>
      </c>
      <c r="H23" s="13">
        <v>30</v>
      </c>
      <c r="I23" s="13">
        <v>30</v>
      </c>
      <c r="J23" s="8"/>
      <c r="K23" s="8"/>
      <c r="L23" s="8"/>
      <c r="M23" s="8"/>
      <c r="N23" s="8"/>
      <c r="O23" s="8"/>
      <c r="P23" s="8"/>
      <c r="Q23" s="68"/>
      <c r="R23" s="8"/>
      <c r="S23" s="8"/>
      <c r="T23" s="68"/>
      <c r="U23" s="13">
        <v>30</v>
      </c>
      <c r="V23" s="13">
        <v>30</v>
      </c>
      <c r="W23" s="66">
        <v>6</v>
      </c>
      <c r="X23" s="8"/>
      <c r="Y23" s="8"/>
      <c r="Z23" s="68"/>
      <c r="AA23" s="8"/>
      <c r="AB23" s="8"/>
      <c r="AC23" s="68"/>
      <c r="AD23" s="8"/>
      <c r="AE23" s="8"/>
      <c r="AF23" s="68"/>
      <c r="AG23" s="32"/>
      <c r="AH23" s="33">
        <v>3.12</v>
      </c>
      <c r="AI23" s="32"/>
      <c r="AJ23" s="32"/>
      <c r="AK23" s="22"/>
    </row>
    <row r="24" spans="1:39" s="1" customFormat="1" ht="9" customHeight="1" x14ac:dyDescent="0.15">
      <c r="A24" s="13">
        <v>15</v>
      </c>
      <c r="B24" s="57" t="s">
        <v>62</v>
      </c>
      <c r="C24" s="57" t="s">
        <v>126</v>
      </c>
      <c r="D24" s="13">
        <v>5</v>
      </c>
      <c r="E24" s="26" t="s">
        <v>38</v>
      </c>
      <c r="F24" s="8"/>
      <c r="G24" s="15">
        <v>60</v>
      </c>
      <c r="H24" s="13">
        <v>30</v>
      </c>
      <c r="I24" s="13">
        <v>30</v>
      </c>
      <c r="J24" s="8"/>
      <c r="K24" s="8"/>
      <c r="L24" s="8"/>
      <c r="M24" s="8"/>
      <c r="N24" s="8"/>
      <c r="O24" s="8"/>
      <c r="P24" s="8"/>
      <c r="Q24" s="68"/>
      <c r="R24" s="8"/>
      <c r="S24" s="8"/>
      <c r="T24" s="68"/>
      <c r="U24" s="8"/>
      <c r="V24" s="8"/>
      <c r="W24" s="68"/>
      <c r="X24" s="13">
        <v>30</v>
      </c>
      <c r="Y24" s="13">
        <v>30</v>
      </c>
      <c r="Z24" s="66">
        <v>5</v>
      </c>
      <c r="AA24" s="8"/>
      <c r="AB24" s="8"/>
      <c r="AC24" s="68"/>
      <c r="AD24" s="8"/>
      <c r="AE24" s="8"/>
      <c r="AF24" s="68"/>
      <c r="AG24" s="32"/>
      <c r="AH24" s="33">
        <v>3.12</v>
      </c>
      <c r="AI24" s="32"/>
      <c r="AJ24" s="32"/>
      <c r="AK24" s="22"/>
    </row>
    <row r="25" spans="1:39" s="1" customFormat="1" ht="9" customHeight="1" x14ac:dyDescent="0.15">
      <c r="A25" s="13">
        <v>16</v>
      </c>
      <c r="B25" s="57" t="s">
        <v>63</v>
      </c>
      <c r="C25" s="57" t="s">
        <v>127</v>
      </c>
      <c r="D25" s="13">
        <v>2</v>
      </c>
      <c r="E25" s="8"/>
      <c r="F25" s="26" t="s">
        <v>49</v>
      </c>
      <c r="G25" s="15">
        <v>45</v>
      </c>
      <c r="H25" s="13">
        <v>30</v>
      </c>
      <c r="I25" s="13">
        <v>15</v>
      </c>
      <c r="J25" s="8"/>
      <c r="K25" s="8"/>
      <c r="L25" s="8"/>
      <c r="M25" s="8"/>
      <c r="N25" s="8"/>
      <c r="O25" s="13">
        <v>30</v>
      </c>
      <c r="P25" s="13">
        <v>15</v>
      </c>
      <c r="Q25" s="66">
        <v>2</v>
      </c>
      <c r="R25" s="8"/>
      <c r="S25" s="8"/>
      <c r="T25" s="68"/>
      <c r="U25" s="8"/>
      <c r="V25" s="8"/>
      <c r="W25" s="68"/>
      <c r="X25" s="8"/>
      <c r="Y25" s="8"/>
      <c r="Z25" s="68"/>
      <c r="AA25" s="8"/>
      <c r="AB25" s="8"/>
      <c r="AC25" s="68"/>
      <c r="AD25" s="8"/>
      <c r="AE25" s="8"/>
      <c r="AF25" s="68"/>
      <c r="AG25" s="32"/>
      <c r="AH25" s="33">
        <v>2</v>
      </c>
      <c r="AI25" s="32"/>
      <c r="AJ25" s="32"/>
      <c r="AK25" s="22"/>
    </row>
    <row r="26" spans="1:39" s="1" customFormat="1" ht="9" customHeight="1" x14ac:dyDescent="0.15">
      <c r="A26" s="13">
        <v>17</v>
      </c>
      <c r="B26" s="57" t="s">
        <v>64</v>
      </c>
      <c r="C26" s="57" t="s">
        <v>128</v>
      </c>
      <c r="D26" s="13">
        <v>3</v>
      </c>
      <c r="E26" s="8"/>
      <c r="F26" s="26" t="s">
        <v>41</v>
      </c>
      <c r="G26" s="15">
        <v>45</v>
      </c>
      <c r="H26" s="13">
        <v>15</v>
      </c>
      <c r="I26" s="13">
        <v>30</v>
      </c>
      <c r="J26" s="8"/>
      <c r="K26" s="8"/>
      <c r="L26" s="8"/>
      <c r="M26" s="8"/>
      <c r="N26" s="8"/>
      <c r="O26" s="8"/>
      <c r="P26" s="8"/>
      <c r="Q26" s="68"/>
      <c r="R26" s="13">
        <v>15</v>
      </c>
      <c r="S26" s="13">
        <v>30</v>
      </c>
      <c r="T26" s="66">
        <v>3</v>
      </c>
      <c r="U26" s="8"/>
      <c r="V26" s="8"/>
      <c r="W26" s="68"/>
      <c r="X26" s="8"/>
      <c r="Y26" s="8"/>
      <c r="Z26" s="68"/>
      <c r="AA26" s="8"/>
      <c r="AB26" s="8"/>
      <c r="AC26" s="68"/>
      <c r="AD26" s="8"/>
      <c r="AE26" s="8"/>
      <c r="AF26" s="68"/>
      <c r="AG26" s="32"/>
      <c r="AH26" s="33">
        <v>2.4</v>
      </c>
      <c r="AI26" s="32"/>
      <c r="AJ26" s="32"/>
      <c r="AK26" s="22"/>
    </row>
    <row r="27" spans="1:39" s="1" customFormat="1" ht="9.6" customHeight="1" x14ac:dyDescent="0.15">
      <c r="A27" s="13">
        <v>18</v>
      </c>
      <c r="B27" s="57" t="s">
        <v>65</v>
      </c>
      <c r="C27" s="57" t="s">
        <v>129</v>
      </c>
      <c r="D27" s="13">
        <v>5</v>
      </c>
      <c r="E27" s="8"/>
      <c r="F27" s="26" t="s">
        <v>52</v>
      </c>
      <c r="G27" s="15">
        <v>45</v>
      </c>
      <c r="H27" s="13">
        <v>30</v>
      </c>
      <c r="I27" s="13">
        <v>15</v>
      </c>
      <c r="J27" s="8"/>
      <c r="K27" s="8"/>
      <c r="L27" s="8"/>
      <c r="M27" s="8"/>
      <c r="N27" s="8"/>
      <c r="O27" s="8"/>
      <c r="P27" s="8"/>
      <c r="Q27" s="68"/>
      <c r="R27" s="8"/>
      <c r="S27" s="8"/>
      <c r="T27" s="68"/>
      <c r="U27" s="13">
        <v>30</v>
      </c>
      <c r="V27" s="13">
        <v>15</v>
      </c>
      <c r="W27" s="66">
        <v>5</v>
      </c>
      <c r="X27" s="8"/>
      <c r="Y27" s="8"/>
      <c r="Z27" s="68"/>
      <c r="AA27" s="8"/>
      <c r="AB27" s="8"/>
      <c r="AC27" s="68"/>
      <c r="AD27" s="8"/>
      <c r="AE27" s="8"/>
      <c r="AF27" s="68"/>
      <c r="AG27" s="32"/>
      <c r="AH27" s="33">
        <v>2.4</v>
      </c>
      <c r="AI27" s="32"/>
      <c r="AJ27" s="32"/>
      <c r="AK27" s="22"/>
    </row>
    <row r="28" spans="1:39" s="41" customFormat="1" ht="6" customHeight="1" x14ac:dyDescent="0.15">
      <c r="A28" s="86" t="s">
        <v>3</v>
      </c>
      <c r="B28" s="86"/>
      <c r="C28" s="36"/>
      <c r="D28" s="37">
        <f>SUM(D15:D27)-D21</f>
        <v>60</v>
      </c>
      <c r="E28" s="36"/>
      <c r="F28" s="36"/>
      <c r="G28" s="37">
        <f>SUM(G15:G27)-G21</f>
        <v>705</v>
      </c>
      <c r="H28" s="37">
        <f t="shared" ref="H28:AF28" si="1">SUM(H15:H27)-H21</f>
        <v>225</v>
      </c>
      <c r="I28" s="37">
        <f t="shared" si="1"/>
        <v>300</v>
      </c>
      <c r="J28" s="37">
        <f t="shared" si="1"/>
        <v>0</v>
      </c>
      <c r="K28" s="37">
        <f t="shared" si="1"/>
        <v>0</v>
      </c>
      <c r="L28" s="37">
        <f t="shared" si="1"/>
        <v>180</v>
      </c>
      <c r="M28" s="37">
        <f t="shared" si="1"/>
        <v>0</v>
      </c>
      <c r="N28" s="37">
        <f t="shared" si="1"/>
        <v>0</v>
      </c>
      <c r="O28" s="37">
        <f t="shared" si="1"/>
        <v>90</v>
      </c>
      <c r="P28" s="37">
        <f t="shared" si="1"/>
        <v>165</v>
      </c>
      <c r="Q28" s="67">
        <f t="shared" si="1"/>
        <v>22</v>
      </c>
      <c r="R28" s="37">
        <f t="shared" si="1"/>
        <v>45</v>
      </c>
      <c r="S28" s="37">
        <f t="shared" si="1"/>
        <v>180</v>
      </c>
      <c r="T28" s="67">
        <f t="shared" si="1"/>
        <v>18</v>
      </c>
      <c r="U28" s="37">
        <f t="shared" si="1"/>
        <v>60</v>
      </c>
      <c r="V28" s="37">
        <f t="shared" si="1"/>
        <v>75</v>
      </c>
      <c r="W28" s="67">
        <f t="shared" si="1"/>
        <v>13</v>
      </c>
      <c r="X28" s="37">
        <f t="shared" si="1"/>
        <v>30</v>
      </c>
      <c r="Y28" s="37">
        <f t="shared" si="1"/>
        <v>60</v>
      </c>
      <c r="Z28" s="67">
        <f t="shared" si="1"/>
        <v>7</v>
      </c>
      <c r="AA28" s="37">
        <f t="shared" si="1"/>
        <v>0</v>
      </c>
      <c r="AB28" s="37">
        <f t="shared" si="1"/>
        <v>0</v>
      </c>
      <c r="AC28" s="67">
        <f t="shared" si="1"/>
        <v>0</v>
      </c>
      <c r="AD28" s="37">
        <f t="shared" si="1"/>
        <v>0</v>
      </c>
      <c r="AE28" s="37">
        <f t="shared" si="1"/>
        <v>0</v>
      </c>
      <c r="AF28" s="67">
        <f t="shared" si="1"/>
        <v>0</v>
      </c>
      <c r="AG28" s="38">
        <f t="shared" ref="AG28" si="2">SUM(AG15:AG27)</f>
        <v>12</v>
      </c>
      <c r="AH28" s="39">
        <f>SUM(AH15:AH27)-AH21</f>
        <v>33.120000000000005</v>
      </c>
      <c r="AI28" s="38"/>
      <c r="AJ28" s="38">
        <f>SUM(AJ15:AJ27)-AJ21</f>
        <v>12</v>
      </c>
      <c r="AK28" s="40"/>
      <c r="AL28" s="52">
        <f>Q28+T28+W28+Z28+AC28+AF28</f>
        <v>60</v>
      </c>
      <c r="AM28" s="52">
        <f>AL28-D28</f>
        <v>0</v>
      </c>
    </row>
    <row r="29" spans="1:39" s="79" customFormat="1" ht="9.6" customHeight="1" x14ac:dyDescent="0.2">
      <c r="A29" s="85" t="s">
        <v>15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77"/>
      <c r="AH29" s="77"/>
      <c r="AI29" s="77"/>
      <c r="AJ29" s="77"/>
      <c r="AK29" s="78"/>
    </row>
    <row r="30" spans="1:39" s="1" customFormat="1" ht="9.1999999999999993" customHeight="1" x14ac:dyDescent="0.15">
      <c r="A30" s="59">
        <v>19</v>
      </c>
      <c r="B30" s="57" t="s">
        <v>66</v>
      </c>
      <c r="C30" s="57" t="s">
        <v>134</v>
      </c>
      <c r="D30" s="13">
        <v>6</v>
      </c>
      <c r="E30" s="26" t="s">
        <v>52</v>
      </c>
      <c r="F30" s="8"/>
      <c r="G30" s="15">
        <v>60</v>
      </c>
      <c r="H30" s="13">
        <v>30</v>
      </c>
      <c r="I30" s="13">
        <v>30</v>
      </c>
      <c r="J30" s="8"/>
      <c r="K30" s="8"/>
      <c r="L30" s="8"/>
      <c r="M30" s="8"/>
      <c r="N30" s="8"/>
      <c r="O30" s="8"/>
      <c r="P30" s="8"/>
      <c r="Q30" s="68"/>
      <c r="R30" s="8"/>
      <c r="S30" s="8"/>
      <c r="T30" s="68"/>
      <c r="U30" s="13">
        <v>30</v>
      </c>
      <c r="V30" s="13">
        <v>30</v>
      </c>
      <c r="W30" s="66">
        <v>6</v>
      </c>
      <c r="X30" s="8"/>
      <c r="Y30" s="8"/>
      <c r="Z30" s="68"/>
      <c r="AA30" s="8"/>
      <c r="AB30" s="8"/>
      <c r="AC30" s="68"/>
      <c r="AD30" s="8"/>
      <c r="AE30" s="8"/>
      <c r="AF30" s="68"/>
      <c r="AG30" s="32"/>
      <c r="AH30" s="33">
        <v>3.12</v>
      </c>
      <c r="AI30" s="32"/>
      <c r="AJ30" s="32">
        <v>6</v>
      </c>
      <c r="AK30" s="22"/>
    </row>
    <row r="31" spans="1:39" s="1" customFormat="1" ht="9" customHeight="1" x14ac:dyDescent="0.15">
      <c r="A31" s="59">
        <v>20</v>
      </c>
      <c r="B31" s="57" t="s">
        <v>67</v>
      </c>
      <c r="C31" s="57" t="s">
        <v>135</v>
      </c>
      <c r="D31" s="13">
        <v>7</v>
      </c>
      <c r="E31" s="8"/>
      <c r="F31" s="26" t="s">
        <v>68</v>
      </c>
      <c r="G31" s="15">
        <v>45</v>
      </c>
      <c r="H31" s="13">
        <v>15</v>
      </c>
      <c r="I31" s="13">
        <v>30</v>
      </c>
      <c r="J31" s="8"/>
      <c r="K31" s="8"/>
      <c r="L31" s="8"/>
      <c r="M31" s="8"/>
      <c r="N31" s="8"/>
      <c r="O31" s="8"/>
      <c r="P31" s="8"/>
      <c r="Q31" s="68"/>
      <c r="R31" s="8"/>
      <c r="S31" s="8"/>
      <c r="T31" s="68"/>
      <c r="U31" s="8"/>
      <c r="V31" s="8"/>
      <c r="W31" s="68"/>
      <c r="X31" s="8"/>
      <c r="Y31" s="8"/>
      <c r="Z31" s="68"/>
      <c r="AA31" s="13">
        <v>15</v>
      </c>
      <c r="AB31" s="13">
        <v>30</v>
      </c>
      <c r="AC31" s="66">
        <v>7</v>
      </c>
      <c r="AD31" s="8"/>
      <c r="AE31" s="8"/>
      <c r="AF31" s="68"/>
      <c r="AG31" s="32"/>
      <c r="AH31" s="33">
        <v>2.96</v>
      </c>
      <c r="AI31" s="32"/>
      <c r="AJ31" s="32">
        <v>7</v>
      </c>
      <c r="AK31" s="22"/>
    </row>
    <row r="32" spans="1:39" s="1" customFormat="1" ht="9" customHeight="1" x14ac:dyDescent="0.15">
      <c r="A32" s="59">
        <v>21</v>
      </c>
      <c r="B32" s="57" t="s">
        <v>69</v>
      </c>
      <c r="C32" s="57" t="s">
        <v>136</v>
      </c>
      <c r="D32" s="13">
        <v>5</v>
      </c>
      <c r="E32" s="26" t="s">
        <v>38</v>
      </c>
      <c r="F32" s="8"/>
      <c r="G32" s="15">
        <v>30</v>
      </c>
      <c r="H32" s="13">
        <v>30</v>
      </c>
      <c r="I32" s="8"/>
      <c r="J32" s="8"/>
      <c r="K32" s="8"/>
      <c r="L32" s="8"/>
      <c r="M32" s="8"/>
      <c r="N32" s="8"/>
      <c r="O32" s="8"/>
      <c r="P32" s="8"/>
      <c r="Q32" s="68"/>
      <c r="R32" s="8"/>
      <c r="S32" s="8"/>
      <c r="T32" s="68"/>
      <c r="U32" s="8"/>
      <c r="V32" s="8"/>
      <c r="W32" s="68"/>
      <c r="X32" s="13">
        <v>30</v>
      </c>
      <c r="Y32" s="8"/>
      <c r="Z32" s="66">
        <v>5</v>
      </c>
      <c r="AA32" s="8"/>
      <c r="AB32" s="8"/>
      <c r="AC32" s="68"/>
      <c r="AD32" s="8"/>
      <c r="AE32" s="8"/>
      <c r="AF32" s="68"/>
      <c r="AG32" s="32"/>
      <c r="AH32" s="33">
        <v>1.92</v>
      </c>
      <c r="AI32" s="32"/>
      <c r="AJ32" s="32">
        <v>5</v>
      </c>
      <c r="AK32" s="22"/>
    </row>
    <row r="33" spans="1:39" s="1" customFormat="1" ht="9" customHeight="1" x14ac:dyDescent="0.15">
      <c r="A33" s="59">
        <v>22</v>
      </c>
      <c r="B33" s="57" t="s">
        <v>70</v>
      </c>
      <c r="C33" s="57" t="s">
        <v>137</v>
      </c>
      <c r="D33" s="13">
        <v>2</v>
      </c>
      <c r="E33" s="26" t="s">
        <v>41</v>
      </c>
      <c r="F33" s="8"/>
      <c r="G33" s="15">
        <v>30</v>
      </c>
      <c r="H33" s="13">
        <v>30</v>
      </c>
      <c r="I33" s="8"/>
      <c r="J33" s="8"/>
      <c r="K33" s="8"/>
      <c r="L33" s="8"/>
      <c r="M33" s="8"/>
      <c r="N33" s="8"/>
      <c r="O33" s="8"/>
      <c r="P33" s="8"/>
      <c r="Q33" s="68"/>
      <c r="R33" s="13">
        <v>30</v>
      </c>
      <c r="S33" s="8"/>
      <c r="T33" s="66">
        <v>2</v>
      </c>
      <c r="U33" s="8"/>
      <c r="V33" s="8"/>
      <c r="W33" s="68"/>
      <c r="X33" s="8"/>
      <c r="Y33" s="8"/>
      <c r="Z33" s="68"/>
      <c r="AA33" s="8"/>
      <c r="AB33" s="8"/>
      <c r="AC33" s="68"/>
      <c r="AD33" s="8"/>
      <c r="AE33" s="8"/>
      <c r="AF33" s="68"/>
      <c r="AG33" s="32"/>
      <c r="AH33" s="33">
        <v>1.72</v>
      </c>
      <c r="AI33" s="32"/>
      <c r="AJ33" s="32"/>
      <c r="AK33" s="22"/>
    </row>
    <row r="34" spans="1:39" s="1" customFormat="1" ht="9" customHeight="1" x14ac:dyDescent="0.15">
      <c r="A34" s="59">
        <v>23</v>
      </c>
      <c r="B34" s="57" t="s">
        <v>71</v>
      </c>
      <c r="C34" s="57" t="s">
        <v>138</v>
      </c>
      <c r="D34" s="13">
        <v>5</v>
      </c>
      <c r="E34" s="26" t="s">
        <v>38</v>
      </c>
      <c r="F34" s="8"/>
      <c r="G34" s="15">
        <v>30</v>
      </c>
      <c r="H34" s="13">
        <v>30</v>
      </c>
      <c r="I34" s="8"/>
      <c r="J34" s="8"/>
      <c r="K34" s="8"/>
      <c r="L34" s="8"/>
      <c r="M34" s="8"/>
      <c r="N34" s="8"/>
      <c r="O34" s="8"/>
      <c r="P34" s="8"/>
      <c r="Q34" s="68"/>
      <c r="R34" s="8"/>
      <c r="S34" s="8"/>
      <c r="T34" s="68"/>
      <c r="U34" s="8"/>
      <c r="V34" s="8"/>
      <c r="W34" s="68"/>
      <c r="X34" s="13">
        <v>30</v>
      </c>
      <c r="Y34" s="8"/>
      <c r="Z34" s="66">
        <v>5</v>
      </c>
      <c r="AA34" s="8"/>
      <c r="AB34" s="8"/>
      <c r="AC34" s="68"/>
      <c r="AD34" s="8"/>
      <c r="AE34" s="8"/>
      <c r="AF34" s="68"/>
      <c r="AG34" s="32"/>
      <c r="AH34" s="33">
        <v>1.92</v>
      </c>
      <c r="AI34" s="32"/>
      <c r="AJ34" s="32">
        <v>5</v>
      </c>
      <c r="AK34" s="22"/>
    </row>
    <row r="35" spans="1:39" s="1" customFormat="1" ht="9" customHeight="1" x14ac:dyDescent="0.15">
      <c r="A35" s="57" t="s">
        <v>72</v>
      </c>
      <c r="B35" s="57" t="s">
        <v>73</v>
      </c>
      <c r="C35" s="57" t="s">
        <v>139</v>
      </c>
      <c r="D35" s="13">
        <v>4</v>
      </c>
      <c r="E35" s="8"/>
      <c r="F35" s="26" t="s">
        <v>52</v>
      </c>
      <c r="G35" s="15">
        <v>30</v>
      </c>
      <c r="H35" s="13">
        <v>15</v>
      </c>
      <c r="I35" s="13">
        <v>15</v>
      </c>
      <c r="J35" s="8"/>
      <c r="K35" s="8"/>
      <c r="L35" s="8"/>
      <c r="M35" s="8"/>
      <c r="N35" s="8"/>
      <c r="O35" s="8"/>
      <c r="P35" s="8"/>
      <c r="Q35" s="68"/>
      <c r="R35" s="8"/>
      <c r="S35" s="8"/>
      <c r="T35" s="68"/>
      <c r="U35" s="13">
        <v>15</v>
      </c>
      <c r="V35" s="13">
        <v>15</v>
      </c>
      <c r="W35" s="66">
        <v>4</v>
      </c>
      <c r="X35" s="8"/>
      <c r="Y35" s="8"/>
      <c r="Z35" s="68"/>
      <c r="AA35" s="8"/>
      <c r="AB35" s="8"/>
      <c r="AC35" s="68"/>
      <c r="AD35" s="8"/>
      <c r="AE35" s="8"/>
      <c r="AF35" s="68"/>
      <c r="AG35" s="32"/>
      <c r="AH35" s="33">
        <v>1.8</v>
      </c>
      <c r="AI35" s="32"/>
      <c r="AJ35" s="32">
        <v>4</v>
      </c>
      <c r="AK35" s="22"/>
    </row>
    <row r="36" spans="1:39" s="1" customFormat="1" ht="9" customHeight="1" x14ac:dyDescent="0.15">
      <c r="A36" s="57" t="s">
        <v>74</v>
      </c>
      <c r="B36" s="57" t="s">
        <v>75</v>
      </c>
      <c r="C36" s="57" t="s">
        <v>140</v>
      </c>
      <c r="D36" s="13">
        <v>4</v>
      </c>
      <c r="E36" s="8"/>
      <c r="F36" s="26" t="s">
        <v>52</v>
      </c>
      <c r="G36" s="15">
        <v>30</v>
      </c>
      <c r="H36" s="13">
        <v>15</v>
      </c>
      <c r="I36" s="13">
        <v>15</v>
      </c>
      <c r="J36" s="8"/>
      <c r="K36" s="8"/>
      <c r="L36" s="8"/>
      <c r="M36" s="8"/>
      <c r="N36" s="8"/>
      <c r="O36" s="8"/>
      <c r="P36" s="8"/>
      <c r="Q36" s="68"/>
      <c r="R36" s="8"/>
      <c r="S36" s="8"/>
      <c r="T36" s="68"/>
      <c r="U36" s="13">
        <v>15</v>
      </c>
      <c r="V36" s="13">
        <v>15</v>
      </c>
      <c r="W36" s="66">
        <v>4</v>
      </c>
      <c r="X36" s="8"/>
      <c r="Y36" s="8"/>
      <c r="Z36" s="68"/>
      <c r="AA36" s="8"/>
      <c r="AB36" s="8"/>
      <c r="AC36" s="68"/>
      <c r="AD36" s="8"/>
      <c r="AE36" s="8"/>
      <c r="AF36" s="68"/>
      <c r="AG36" s="32"/>
      <c r="AH36" s="33">
        <v>1.8</v>
      </c>
      <c r="AI36" s="32"/>
      <c r="AJ36" s="32"/>
      <c r="AK36" s="22"/>
    </row>
    <row r="37" spans="1:39" s="1" customFormat="1" ht="9" customHeight="1" x14ac:dyDescent="0.15">
      <c r="A37" s="59">
        <v>25</v>
      </c>
      <c r="B37" s="57" t="s">
        <v>76</v>
      </c>
      <c r="C37" s="57" t="s">
        <v>141</v>
      </c>
      <c r="D37" s="13">
        <v>7</v>
      </c>
      <c r="E37" s="26" t="s">
        <v>68</v>
      </c>
      <c r="F37" s="8"/>
      <c r="G37" s="15">
        <v>45</v>
      </c>
      <c r="H37" s="13">
        <v>15</v>
      </c>
      <c r="I37" s="13">
        <v>30</v>
      </c>
      <c r="J37" s="8"/>
      <c r="K37" s="8"/>
      <c r="L37" s="8"/>
      <c r="M37" s="8"/>
      <c r="N37" s="8"/>
      <c r="O37" s="8"/>
      <c r="P37" s="8"/>
      <c r="Q37" s="68"/>
      <c r="R37" s="8"/>
      <c r="S37" s="8"/>
      <c r="T37" s="68"/>
      <c r="U37" s="8"/>
      <c r="V37" s="8"/>
      <c r="W37" s="68"/>
      <c r="X37" s="8"/>
      <c r="Y37" s="8"/>
      <c r="Z37" s="68"/>
      <c r="AA37" s="13">
        <v>15</v>
      </c>
      <c r="AB37" s="13">
        <v>30</v>
      </c>
      <c r="AC37" s="66">
        <v>7</v>
      </c>
      <c r="AD37" s="8"/>
      <c r="AE37" s="8"/>
      <c r="AF37" s="68"/>
      <c r="AG37" s="32"/>
      <c r="AH37" s="35">
        <v>3.12</v>
      </c>
      <c r="AI37" s="32"/>
      <c r="AJ37" s="32">
        <v>7</v>
      </c>
      <c r="AK37" s="22"/>
    </row>
    <row r="38" spans="1:39" s="1" customFormat="1" ht="9" customHeight="1" x14ac:dyDescent="0.15">
      <c r="A38" s="59">
        <v>26</v>
      </c>
      <c r="B38" s="57" t="s">
        <v>77</v>
      </c>
      <c r="C38" s="57" t="s">
        <v>142</v>
      </c>
      <c r="D38" s="13">
        <v>4</v>
      </c>
      <c r="E38" s="8"/>
      <c r="F38" s="26" t="s">
        <v>38</v>
      </c>
      <c r="G38" s="15">
        <v>45</v>
      </c>
      <c r="H38" s="13">
        <v>15</v>
      </c>
      <c r="I38" s="13">
        <v>30</v>
      </c>
      <c r="J38" s="8"/>
      <c r="K38" s="8"/>
      <c r="L38" s="8"/>
      <c r="M38" s="8"/>
      <c r="N38" s="8"/>
      <c r="O38" s="8"/>
      <c r="P38" s="8"/>
      <c r="Q38" s="68"/>
      <c r="R38" s="8"/>
      <c r="S38" s="8"/>
      <c r="T38" s="68"/>
      <c r="U38" s="8"/>
      <c r="V38" s="8"/>
      <c r="W38" s="68"/>
      <c r="X38" s="13">
        <v>15</v>
      </c>
      <c r="Y38" s="13">
        <v>30</v>
      </c>
      <c r="Z38" s="66">
        <v>4</v>
      </c>
      <c r="AA38" s="8"/>
      <c r="AB38" s="8"/>
      <c r="AC38" s="68"/>
      <c r="AD38" s="8"/>
      <c r="AE38" s="8"/>
      <c r="AF38" s="68"/>
      <c r="AG38" s="32"/>
      <c r="AH38" s="33">
        <v>2.4</v>
      </c>
      <c r="AI38" s="32"/>
      <c r="AJ38" s="32">
        <v>4</v>
      </c>
      <c r="AK38" s="22"/>
    </row>
    <row r="39" spans="1:39" s="1" customFormat="1" ht="9" customHeight="1" x14ac:dyDescent="0.15">
      <c r="A39" s="59">
        <v>27</v>
      </c>
      <c r="B39" s="57" t="s">
        <v>78</v>
      </c>
      <c r="C39" s="57" t="s">
        <v>143</v>
      </c>
      <c r="D39" s="13">
        <v>7</v>
      </c>
      <c r="E39" s="26" t="s">
        <v>79</v>
      </c>
      <c r="F39" s="8"/>
      <c r="G39" s="15">
        <v>45</v>
      </c>
      <c r="H39" s="13">
        <v>15</v>
      </c>
      <c r="I39" s="13">
        <v>30</v>
      </c>
      <c r="J39" s="8"/>
      <c r="K39" s="8"/>
      <c r="L39" s="8"/>
      <c r="M39" s="8"/>
      <c r="N39" s="8"/>
      <c r="O39" s="8"/>
      <c r="P39" s="8"/>
      <c r="Q39" s="68"/>
      <c r="R39" s="8"/>
      <c r="S39" s="8"/>
      <c r="T39" s="68"/>
      <c r="U39" s="8"/>
      <c r="V39" s="8"/>
      <c r="W39" s="68"/>
      <c r="X39" s="8"/>
      <c r="Y39" s="8"/>
      <c r="Z39" s="68"/>
      <c r="AA39" s="8"/>
      <c r="AB39" s="8"/>
      <c r="AC39" s="68"/>
      <c r="AD39" s="13">
        <v>15</v>
      </c>
      <c r="AE39" s="13">
        <v>30</v>
      </c>
      <c r="AF39" s="66">
        <v>7</v>
      </c>
      <c r="AG39" s="32"/>
      <c r="AH39" s="33">
        <v>2.52</v>
      </c>
      <c r="AI39" s="32"/>
      <c r="AJ39" s="32">
        <v>7</v>
      </c>
      <c r="AK39" s="22"/>
    </row>
    <row r="40" spans="1:39" s="1" customFormat="1" ht="9" customHeight="1" x14ac:dyDescent="0.15">
      <c r="A40" s="59">
        <v>28</v>
      </c>
      <c r="B40" s="57" t="s">
        <v>80</v>
      </c>
      <c r="C40" s="57" t="s">
        <v>144</v>
      </c>
      <c r="D40" s="13">
        <v>6</v>
      </c>
      <c r="E40" s="8"/>
      <c r="F40" s="26" t="s">
        <v>68</v>
      </c>
      <c r="G40" s="15">
        <v>45</v>
      </c>
      <c r="H40" s="13">
        <v>15</v>
      </c>
      <c r="I40" s="13">
        <v>30</v>
      </c>
      <c r="J40" s="8"/>
      <c r="K40" s="8"/>
      <c r="L40" s="8"/>
      <c r="M40" s="8"/>
      <c r="N40" s="8"/>
      <c r="O40" s="8"/>
      <c r="P40" s="8"/>
      <c r="Q40" s="68"/>
      <c r="R40" s="8"/>
      <c r="S40" s="8"/>
      <c r="T40" s="68"/>
      <c r="U40" s="8"/>
      <c r="V40" s="8"/>
      <c r="W40" s="68"/>
      <c r="X40" s="8"/>
      <c r="Y40" s="8"/>
      <c r="Z40" s="68"/>
      <c r="AA40" s="13">
        <v>15</v>
      </c>
      <c r="AB40" s="13">
        <v>30</v>
      </c>
      <c r="AC40" s="66">
        <v>6</v>
      </c>
      <c r="AD40" s="8"/>
      <c r="AE40" s="8"/>
      <c r="AF40" s="68"/>
      <c r="AG40" s="32"/>
      <c r="AH40" s="33">
        <v>2.4</v>
      </c>
      <c r="AI40" s="32"/>
      <c r="AJ40" s="32">
        <v>6</v>
      </c>
      <c r="AK40" s="22"/>
    </row>
    <row r="41" spans="1:39" s="1" customFormat="1" ht="9.6" customHeight="1" x14ac:dyDescent="0.15">
      <c r="A41" s="59">
        <v>29</v>
      </c>
      <c r="B41" s="57" t="s">
        <v>81</v>
      </c>
      <c r="C41" s="57" t="s">
        <v>145</v>
      </c>
      <c r="D41" s="13">
        <v>6</v>
      </c>
      <c r="E41" s="26" t="s">
        <v>79</v>
      </c>
      <c r="F41" s="8"/>
      <c r="G41" s="15">
        <v>45</v>
      </c>
      <c r="H41" s="13">
        <v>15</v>
      </c>
      <c r="I41" s="13">
        <v>30</v>
      </c>
      <c r="J41" s="8"/>
      <c r="K41" s="8"/>
      <c r="L41" s="8"/>
      <c r="M41" s="8"/>
      <c r="N41" s="8"/>
      <c r="O41" s="8"/>
      <c r="P41" s="8"/>
      <c r="Q41" s="68"/>
      <c r="R41" s="8"/>
      <c r="S41" s="8"/>
      <c r="T41" s="68"/>
      <c r="U41" s="8"/>
      <c r="V41" s="8"/>
      <c r="W41" s="68"/>
      <c r="X41" s="8"/>
      <c r="Y41" s="8"/>
      <c r="Z41" s="68"/>
      <c r="AA41" s="8"/>
      <c r="AB41" s="8"/>
      <c r="AC41" s="68"/>
      <c r="AD41" s="13">
        <v>15</v>
      </c>
      <c r="AE41" s="13">
        <v>30</v>
      </c>
      <c r="AF41" s="66">
        <v>6</v>
      </c>
      <c r="AG41" s="32"/>
      <c r="AH41" s="33">
        <v>3.08</v>
      </c>
      <c r="AI41" s="32"/>
      <c r="AJ41" s="32"/>
      <c r="AK41" s="22"/>
    </row>
    <row r="42" spans="1:39" s="41" customFormat="1" ht="6" customHeight="1" x14ac:dyDescent="0.15">
      <c r="A42" s="86" t="s">
        <v>3</v>
      </c>
      <c r="B42" s="86"/>
      <c r="C42" s="60"/>
      <c r="D42" s="37">
        <f>SUM(D30:D41)-D35</f>
        <v>59</v>
      </c>
      <c r="E42" s="36"/>
      <c r="F42" s="36"/>
      <c r="G42" s="37">
        <v>450</v>
      </c>
      <c r="H42" s="37">
        <v>225</v>
      </c>
      <c r="I42" s="37">
        <v>225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67">
        <f>SUM(Q30:Q41)-Q35</f>
        <v>0</v>
      </c>
      <c r="R42" s="37">
        <v>30</v>
      </c>
      <c r="S42" s="37">
        <v>0</v>
      </c>
      <c r="T42" s="67">
        <f>SUM(T30:T41)-T35</f>
        <v>2</v>
      </c>
      <c r="U42" s="37">
        <v>45</v>
      </c>
      <c r="V42" s="37">
        <v>45</v>
      </c>
      <c r="W42" s="67">
        <f>SUM(W30:W41)-W35</f>
        <v>10</v>
      </c>
      <c r="X42" s="37">
        <v>75</v>
      </c>
      <c r="Y42" s="37">
        <v>30</v>
      </c>
      <c r="Z42" s="67">
        <f>SUM(Z30:Z41)-Z35</f>
        <v>14</v>
      </c>
      <c r="AA42" s="37">
        <v>45</v>
      </c>
      <c r="AB42" s="37">
        <v>90</v>
      </c>
      <c r="AC42" s="67">
        <f>SUM(AC30:AC41)-AC35</f>
        <v>20</v>
      </c>
      <c r="AD42" s="37">
        <v>30</v>
      </c>
      <c r="AE42" s="37">
        <v>60</v>
      </c>
      <c r="AF42" s="67">
        <f>SUM(AF30:AF41)-AF35</f>
        <v>13</v>
      </c>
      <c r="AG42" s="38">
        <f t="shared" ref="AG42" si="3">SUM(AG30:AG41)</f>
        <v>0</v>
      </c>
      <c r="AH42" s="39">
        <f>SUM(AH30:AH41)-AH36</f>
        <v>26.959999999999997</v>
      </c>
      <c r="AI42" s="38"/>
      <c r="AJ42" s="38">
        <f>SUM(AJ30:AJ41)-AJ36</f>
        <v>51</v>
      </c>
      <c r="AK42" s="40"/>
      <c r="AL42" s="52">
        <f>Q42+T42+W42+Z42+AC42+AF42</f>
        <v>59</v>
      </c>
      <c r="AM42" s="52">
        <f>AL42-D42</f>
        <v>0</v>
      </c>
    </row>
    <row r="43" spans="1:39" s="79" customFormat="1" ht="9.6" customHeight="1" x14ac:dyDescent="0.15">
      <c r="A43" s="84" t="s">
        <v>16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68"/>
      <c r="AG43" s="77"/>
      <c r="AH43" s="77"/>
      <c r="AI43" s="77"/>
      <c r="AJ43" s="77"/>
      <c r="AK43" s="78"/>
    </row>
    <row r="44" spans="1:39" s="1" customFormat="1" ht="9.1999999999999993" customHeight="1" x14ac:dyDescent="0.15">
      <c r="A44" s="26" t="s">
        <v>82</v>
      </c>
      <c r="B44" s="57" t="s">
        <v>83</v>
      </c>
      <c r="C44" s="57" t="s">
        <v>146</v>
      </c>
      <c r="D44" s="13">
        <v>5</v>
      </c>
      <c r="E44" s="26" t="s">
        <v>52</v>
      </c>
      <c r="F44" s="8"/>
      <c r="G44" s="15">
        <v>45</v>
      </c>
      <c r="H44" s="13">
        <v>30</v>
      </c>
      <c r="I44" s="13">
        <v>15</v>
      </c>
      <c r="J44" s="8"/>
      <c r="K44" s="8"/>
      <c r="L44" s="8"/>
      <c r="M44" s="8"/>
      <c r="N44" s="8"/>
      <c r="O44" s="8"/>
      <c r="P44" s="8"/>
      <c r="Q44" s="68"/>
      <c r="R44" s="8"/>
      <c r="S44" s="8"/>
      <c r="T44" s="68"/>
      <c r="U44" s="13">
        <v>30</v>
      </c>
      <c r="V44" s="13">
        <v>15</v>
      </c>
      <c r="W44" s="66">
        <v>5</v>
      </c>
      <c r="X44" s="8"/>
      <c r="Y44" s="8"/>
      <c r="Z44" s="68"/>
      <c r="AA44" s="8"/>
      <c r="AB44" s="8"/>
      <c r="AC44" s="68"/>
      <c r="AD44" s="8"/>
      <c r="AE44" s="8"/>
      <c r="AF44" s="68"/>
      <c r="AG44" s="32">
        <v>5</v>
      </c>
      <c r="AH44" s="33">
        <v>2.52</v>
      </c>
      <c r="AI44" s="32"/>
      <c r="AJ44" s="32">
        <v>5</v>
      </c>
      <c r="AK44" s="22"/>
    </row>
    <row r="45" spans="1:39" s="1" customFormat="1" ht="9" customHeight="1" x14ac:dyDescent="0.15">
      <c r="A45" s="26" t="s">
        <v>84</v>
      </c>
      <c r="B45" s="57" t="s">
        <v>85</v>
      </c>
      <c r="C45" s="57" t="s">
        <v>147</v>
      </c>
      <c r="D45" s="8"/>
      <c r="E45" s="26" t="s">
        <v>52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8"/>
      <c r="R45" s="8"/>
      <c r="S45" s="8"/>
      <c r="T45" s="68"/>
      <c r="U45" s="8"/>
      <c r="V45" s="8"/>
      <c r="W45" s="68"/>
      <c r="X45" s="8"/>
      <c r="Y45" s="8"/>
      <c r="Z45" s="68"/>
      <c r="AA45" s="8"/>
      <c r="AB45" s="8"/>
      <c r="AC45" s="68"/>
      <c r="AD45" s="8"/>
      <c r="AE45" s="8"/>
      <c r="AF45" s="68"/>
      <c r="AG45" s="32"/>
      <c r="AH45" s="33"/>
      <c r="AI45" s="32"/>
      <c r="AJ45" s="32"/>
      <c r="AK45" s="22"/>
    </row>
    <row r="46" spans="1:39" s="1" customFormat="1" ht="9" customHeight="1" x14ac:dyDescent="0.15">
      <c r="A46" s="26" t="s">
        <v>86</v>
      </c>
      <c r="B46" s="57" t="s">
        <v>87</v>
      </c>
      <c r="C46" s="57" t="s">
        <v>148</v>
      </c>
      <c r="D46" s="13">
        <v>6</v>
      </c>
      <c r="E46" s="8"/>
      <c r="F46" s="26" t="s">
        <v>79</v>
      </c>
      <c r="G46" s="15">
        <v>45</v>
      </c>
      <c r="H46" s="13">
        <v>30</v>
      </c>
      <c r="I46" s="13">
        <v>15</v>
      </c>
      <c r="J46" s="8"/>
      <c r="K46" s="8"/>
      <c r="L46" s="8"/>
      <c r="M46" s="8"/>
      <c r="N46" s="8"/>
      <c r="O46" s="8"/>
      <c r="P46" s="8"/>
      <c r="Q46" s="68"/>
      <c r="R46" s="8"/>
      <c r="S46" s="8"/>
      <c r="T46" s="68"/>
      <c r="U46" s="8"/>
      <c r="V46" s="8"/>
      <c r="W46" s="68"/>
      <c r="X46" s="8"/>
      <c r="Y46" s="8"/>
      <c r="Z46" s="68"/>
      <c r="AA46" s="8"/>
      <c r="AB46" s="8"/>
      <c r="AC46" s="68"/>
      <c r="AD46" s="13">
        <v>30</v>
      </c>
      <c r="AE46" s="13">
        <v>15</v>
      </c>
      <c r="AF46" s="66">
        <v>6</v>
      </c>
      <c r="AG46" s="32">
        <v>6</v>
      </c>
      <c r="AH46" s="33">
        <v>2.4</v>
      </c>
      <c r="AI46" s="32"/>
      <c r="AJ46" s="32">
        <v>6</v>
      </c>
      <c r="AK46" s="22"/>
    </row>
    <row r="47" spans="1:39" s="1" customFormat="1" ht="9" customHeight="1" x14ac:dyDescent="0.15">
      <c r="A47" s="26" t="s">
        <v>88</v>
      </c>
      <c r="B47" s="57" t="s">
        <v>89</v>
      </c>
      <c r="C47" s="57" t="s">
        <v>149</v>
      </c>
      <c r="D47" s="8"/>
      <c r="E47" s="8"/>
      <c r="F47" s="26" t="s">
        <v>79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68"/>
      <c r="R47" s="8"/>
      <c r="S47" s="8"/>
      <c r="T47" s="68"/>
      <c r="U47" s="8"/>
      <c r="V47" s="8"/>
      <c r="W47" s="68"/>
      <c r="X47" s="8"/>
      <c r="Y47" s="8"/>
      <c r="Z47" s="68"/>
      <c r="AA47" s="8"/>
      <c r="AB47" s="8"/>
      <c r="AC47" s="68"/>
      <c r="AD47" s="8"/>
      <c r="AE47" s="8"/>
      <c r="AF47" s="68"/>
      <c r="AG47" s="32"/>
      <c r="AH47" s="33"/>
      <c r="AI47" s="32"/>
      <c r="AJ47" s="32"/>
      <c r="AK47" s="22"/>
    </row>
    <row r="48" spans="1:39" s="1" customFormat="1" ht="9" customHeight="1" x14ac:dyDescent="0.15">
      <c r="A48" s="26" t="s">
        <v>90</v>
      </c>
      <c r="B48" s="57" t="s">
        <v>91</v>
      </c>
      <c r="C48" s="57" t="s">
        <v>150</v>
      </c>
      <c r="D48" s="13">
        <v>6</v>
      </c>
      <c r="E48" s="26" t="s">
        <v>38</v>
      </c>
      <c r="F48" s="8"/>
      <c r="G48" s="15">
        <v>45</v>
      </c>
      <c r="H48" s="13">
        <v>15</v>
      </c>
      <c r="I48" s="13">
        <v>30</v>
      </c>
      <c r="J48" s="8"/>
      <c r="K48" s="8"/>
      <c r="L48" s="8"/>
      <c r="M48" s="8"/>
      <c r="N48" s="8"/>
      <c r="O48" s="8"/>
      <c r="P48" s="8"/>
      <c r="Q48" s="68"/>
      <c r="R48" s="8"/>
      <c r="S48" s="8"/>
      <c r="T48" s="68"/>
      <c r="U48" s="8"/>
      <c r="V48" s="8"/>
      <c r="W48" s="68"/>
      <c r="X48" s="13">
        <v>15</v>
      </c>
      <c r="Y48" s="13">
        <v>30</v>
      </c>
      <c r="Z48" s="66">
        <v>6</v>
      </c>
      <c r="AA48" s="8"/>
      <c r="AB48" s="8"/>
      <c r="AC48" s="68"/>
      <c r="AD48" s="8"/>
      <c r="AE48" s="8"/>
      <c r="AF48" s="68"/>
      <c r="AG48" s="32">
        <v>6</v>
      </c>
      <c r="AH48" s="33">
        <v>3.08</v>
      </c>
      <c r="AI48" s="32"/>
      <c r="AJ48" s="32">
        <v>6</v>
      </c>
      <c r="AK48" s="22"/>
    </row>
    <row r="49" spans="1:39" s="1" customFormat="1" ht="9" customHeight="1" x14ac:dyDescent="0.15">
      <c r="A49" s="26" t="s">
        <v>92</v>
      </c>
      <c r="B49" s="57" t="s">
        <v>93</v>
      </c>
      <c r="C49" s="57" t="s">
        <v>151</v>
      </c>
      <c r="D49" s="8"/>
      <c r="E49" s="26" t="s">
        <v>38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8"/>
      <c r="R49" s="8"/>
      <c r="S49" s="8"/>
      <c r="T49" s="68"/>
      <c r="U49" s="8"/>
      <c r="V49" s="8"/>
      <c r="W49" s="68"/>
      <c r="X49" s="8"/>
      <c r="Y49" s="8"/>
      <c r="Z49" s="68"/>
      <c r="AA49" s="8"/>
      <c r="AB49" s="8"/>
      <c r="AC49" s="68"/>
      <c r="AD49" s="8"/>
      <c r="AE49" s="8"/>
      <c r="AF49" s="68"/>
      <c r="AG49" s="32"/>
      <c r="AH49" s="33"/>
      <c r="AI49" s="32"/>
      <c r="AJ49" s="32"/>
      <c r="AK49" s="22"/>
    </row>
    <row r="50" spans="1:39" s="1" customFormat="1" ht="9" customHeight="1" x14ac:dyDescent="0.15">
      <c r="A50" s="26" t="s">
        <v>94</v>
      </c>
      <c r="B50" s="57" t="s">
        <v>95</v>
      </c>
      <c r="C50" s="57" t="s">
        <v>152</v>
      </c>
      <c r="D50" s="13">
        <v>2</v>
      </c>
      <c r="E50" s="8"/>
      <c r="F50" s="26" t="s">
        <v>41</v>
      </c>
      <c r="G50" s="15">
        <v>45</v>
      </c>
      <c r="H50" s="13">
        <v>15</v>
      </c>
      <c r="I50" s="13">
        <v>30</v>
      </c>
      <c r="J50" s="8"/>
      <c r="K50" s="8"/>
      <c r="L50" s="8"/>
      <c r="M50" s="8"/>
      <c r="N50" s="8"/>
      <c r="O50" s="8"/>
      <c r="P50" s="8"/>
      <c r="Q50" s="68"/>
      <c r="R50" s="13">
        <v>15</v>
      </c>
      <c r="S50" s="13">
        <v>30</v>
      </c>
      <c r="T50" s="66">
        <v>2</v>
      </c>
      <c r="U50" s="8"/>
      <c r="V50" s="8"/>
      <c r="W50" s="68"/>
      <c r="X50" s="8"/>
      <c r="Y50" s="8"/>
      <c r="Z50" s="68"/>
      <c r="AA50" s="8"/>
      <c r="AB50" s="8"/>
      <c r="AC50" s="68"/>
      <c r="AD50" s="8"/>
      <c r="AE50" s="8"/>
      <c r="AF50" s="68"/>
      <c r="AG50" s="32">
        <v>2</v>
      </c>
      <c r="AH50" s="33">
        <v>2</v>
      </c>
      <c r="AI50" s="32"/>
      <c r="AJ50" s="32"/>
      <c r="AK50" s="22"/>
    </row>
    <row r="51" spans="1:39" s="1" customFormat="1" ht="9" customHeight="1" x14ac:dyDescent="0.15">
      <c r="A51" s="26" t="s">
        <v>96</v>
      </c>
      <c r="B51" s="57" t="s">
        <v>97</v>
      </c>
      <c r="C51" s="57" t="s">
        <v>153</v>
      </c>
      <c r="D51" s="8"/>
      <c r="E51" s="8"/>
      <c r="F51" s="26" t="s">
        <v>41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68"/>
      <c r="R51" s="8"/>
      <c r="S51" s="8"/>
      <c r="T51" s="68"/>
      <c r="U51" s="8"/>
      <c r="V51" s="8"/>
      <c r="W51" s="68"/>
      <c r="X51" s="8"/>
      <c r="Y51" s="8"/>
      <c r="Z51" s="68"/>
      <c r="AA51" s="8"/>
      <c r="AB51" s="8"/>
      <c r="AC51" s="68"/>
      <c r="AD51" s="8"/>
      <c r="AE51" s="8"/>
      <c r="AF51" s="68"/>
      <c r="AG51" s="32"/>
      <c r="AH51" s="33"/>
      <c r="AI51" s="32"/>
      <c r="AJ51" s="32"/>
      <c r="AK51" s="22"/>
    </row>
    <row r="52" spans="1:39" s="1" customFormat="1" ht="9" customHeight="1" x14ac:dyDescent="0.15">
      <c r="A52" s="26" t="s">
        <v>98</v>
      </c>
      <c r="B52" s="57" t="s">
        <v>99</v>
      </c>
      <c r="C52" s="57" t="s">
        <v>154</v>
      </c>
      <c r="D52" s="13">
        <v>5</v>
      </c>
      <c r="E52" s="26" t="s">
        <v>79</v>
      </c>
      <c r="F52" s="8"/>
      <c r="G52" s="15">
        <v>30</v>
      </c>
      <c r="H52" s="13">
        <v>30</v>
      </c>
      <c r="I52" s="8"/>
      <c r="J52" s="8"/>
      <c r="K52" s="8"/>
      <c r="L52" s="8"/>
      <c r="M52" s="8"/>
      <c r="N52" s="8"/>
      <c r="O52" s="8"/>
      <c r="P52" s="8"/>
      <c r="Q52" s="68"/>
      <c r="R52" s="8"/>
      <c r="S52" s="8"/>
      <c r="T52" s="68"/>
      <c r="U52" s="8"/>
      <c r="V52" s="8"/>
      <c r="W52" s="68"/>
      <c r="X52" s="8"/>
      <c r="Y52" s="8"/>
      <c r="Z52" s="68"/>
      <c r="AA52" s="8"/>
      <c r="AB52" s="8"/>
      <c r="AC52" s="68"/>
      <c r="AD52" s="13">
        <v>30</v>
      </c>
      <c r="AE52" s="8"/>
      <c r="AF52" s="66">
        <v>5</v>
      </c>
      <c r="AG52" s="32">
        <v>5</v>
      </c>
      <c r="AH52" s="33">
        <v>2.04</v>
      </c>
      <c r="AI52" s="32"/>
      <c r="AJ52" s="32"/>
      <c r="AK52" s="22"/>
    </row>
    <row r="53" spans="1:39" s="1" customFormat="1" ht="9" customHeight="1" x14ac:dyDescent="0.15">
      <c r="A53" s="26" t="s">
        <v>100</v>
      </c>
      <c r="B53" s="57" t="s">
        <v>101</v>
      </c>
      <c r="C53" s="57" t="s">
        <v>155</v>
      </c>
      <c r="D53" s="8"/>
      <c r="E53" s="26" t="s">
        <v>79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8"/>
      <c r="R53" s="8"/>
      <c r="S53" s="8"/>
      <c r="T53" s="68"/>
      <c r="U53" s="8"/>
      <c r="V53" s="8"/>
      <c r="W53" s="68"/>
      <c r="X53" s="8"/>
      <c r="Y53" s="8"/>
      <c r="Z53" s="68"/>
      <c r="AA53" s="8"/>
      <c r="AB53" s="8"/>
      <c r="AC53" s="68"/>
      <c r="AD53" s="8"/>
      <c r="AE53" s="8"/>
      <c r="AF53" s="68"/>
      <c r="AG53" s="32"/>
      <c r="AH53" s="33"/>
      <c r="AI53" s="32"/>
      <c r="AJ53" s="32"/>
      <c r="AK53" s="22"/>
    </row>
    <row r="54" spans="1:39" s="1" customFormat="1" ht="9" customHeight="1" x14ac:dyDescent="0.15">
      <c r="A54" s="26" t="s">
        <v>102</v>
      </c>
      <c r="B54" s="57" t="s">
        <v>103</v>
      </c>
      <c r="C54" s="57" t="s">
        <v>156</v>
      </c>
      <c r="D54" s="13">
        <v>6</v>
      </c>
      <c r="E54" s="26" t="s">
        <v>68</v>
      </c>
      <c r="F54" s="8"/>
      <c r="G54" s="15">
        <v>45</v>
      </c>
      <c r="H54" s="13">
        <v>30</v>
      </c>
      <c r="I54" s="13">
        <v>15</v>
      </c>
      <c r="J54" s="8"/>
      <c r="K54" s="8"/>
      <c r="L54" s="8"/>
      <c r="M54" s="8"/>
      <c r="N54" s="8"/>
      <c r="O54" s="8"/>
      <c r="P54" s="8"/>
      <c r="Q54" s="68"/>
      <c r="R54" s="8"/>
      <c r="S54" s="8"/>
      <c r="T54" s="68"/>
      <c r="U54" s="8"/>
      <c r="V54" s="8"/>
      <c r="W54" s="68"/>
      <c r="X54" s="8"/>
      <c r="Y54" s="8"/>
      <c r="Z54" s="68"/>
      <c r="AA54" s="13">
        <v>30</v>
      </c>
      <c r="AB54" s="13">
        <v>15</v>
      </c>
      <c r="AC54" s="66">
        <v>6</v>
      </c>
      <c r="AD54" s="8"/>
      <c r="AE54" s="8"/>
      <c r="AF54" s="68"/>
      <c r="AG54" s="32">
        <v>6</v>
      </c>
      <c r="AH54" s="33">
        <v>3.08</v>
      </c>
      <c r="AI54" s="32"/>
      <c r="AJ54" s="32"/>
      <c r="AK54" s="22"/>
    </row>
    <row r="55" spans="1:39" s="1" customFormat="1" ht="9.6" customHeight="1" x14ac:dyDescent="0.15">
      <c r="A55" s="26" t="s">
        <v>104</v>
      </c>
      <c r="B55" s="57" t="s">
        <v>105</v>
      </c>
      <c r="C55" s="57" t="s">
        <v>157</v>
      </c>
      <c r="D55" s="8"/>
      <c r="E55" s="26" t="s">
        <v>68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8"/>
      <c r="R55" s="8"/>
      <c r="S55" s="8"/>
      <c r="T55" s="68"/>
      <c r="U55" s="8"/>
      <c r="V55" s="8"/>
      <c r="W55" s="68"/>
      <c r="X55" s="8"/>
      <c r="Y55" s="8"/>
      <c r="Z55" s="68"/>
      <c r="AA55" s="8"/>
      <c r="AB55" s="8"/>
      <c r="AC55" s="68"/>
      <c r="AD55" s="8"/>
      <c r="AE55" s="8"/>
      <c r="AF55" s="68"/>
      <c r="AG55" s="32"/>
      <c r="AH55" s="33"/>
      <c r="AI55" s="32"/>
      <c r="AJ55" s="32"/>
      <c r="AK55" s="22"/>
    </row>
    <row r="56" spans="1:39" s="41" customFormat="1" ht="6" customHeight="1" x14ac:dyDescent="0.15">
      <c r="A56" s="86" t="s">
        <v>3</v>
      </c>
      <c r="B56" s="86"/>
      <c r="C56" s="36"/>
      <c r="D56" s="37">
        <f>SUM(D44:D55)</f>
        <v>30</v>
      </c>
      <c r="E56" s="36"/>
      <c r="F56" s="36"/>
      <c r="G56" s="37">
        <v>255</v>
      </c>
      <c r="H56" s="37">
        <v>150</v>
      </c>
      <c r="I56" s="37">
        <v>105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67">
        <f>SUM(Q44:Q55)</f>
        <v>0</v>
      </c>
      <c r="R56" s="37">
        <v>15</v>
      </c>
      <c r="S56" s="37">
        <v>30</v>
      </c>
      <c r="T56" s="67">
        <f>SUM(T44:T55)</f>
        <v>2</v>
      </c>
      <c r="U56" s="37">
        <v>30</v>
      </c>
      <c r="V56" s="37">
        <v>15</v>
      </c>
      <c r="W56" s="67">
        <f>SUM(W44:W55)</f>
        <v>5</v>
      </c>
      <c r="X56" s="37">
        <v>15</v>
      </c>
      <c r="Y56" s="37">
        <v>30</v>
      </c>
      <c r="Z56" s="67">
        <f>SUM(Z44:Z55)</f>
        <v>6</v>
      </c>
      <c r="AA56" s="37">
        <v>30</v>
      </c>
      <c r="AB56" s="37">
        <v>15</v>
      </c>
      <c r="AC56" s="67">
        <f>SUM(AC44:AC55)</f>
        <v>6</v>
      </c>
      <c r="AD56" s="37">
        <v>60</v>
      </c>
      <c r="AE56" s="37">
        <v>15</v>
      </c>
      <c r="AF56" s="67">
        <f>SUM(AF44:AF55)</f>
        <v>11</v>
      </c>
      <c r="AG56" s="38">
        <f>SUM(AG44:AG55)</f>
        <v>30</v>
      </c>
      <c r="AH56" s="39">
        <f>SUM(AH44:AH55)</f>
        <v>15.12</v>
      </c>
      <c r="AI56" s="38"/>
      <c r="AJ56" s="38">
        <f t="shared" ref="AJ56" si="4">SUM(AJ44:AJ55)</f>
        <v>17</v>
      </c>
      <c r="AK56" s="40"/>
      <c r="AL56" s="52">
        <f>Q56+T56+W56+Z56+AC56+AF56</f>
        <v>30</v>
      </c>
      <c r="AM56" s="52">
        <f>AL56-D56</f>
        <v>0</v>
      </c>
    </row>
    <row r="57" spans="1:39" s="79" customFormat="1" ht="9.6" customHeight="1" x14ac:dyDescent="0.15">
      <c r="A57" s="84" t="s">
        <v>17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68"/>
      <c r="AG57" s="77"/>
      <c r="AH57" s="77"/>
      <c r="AI57" s="77"/>
      <c r="AJ57" s="77"/>
      <c r="AK57" s="78"/>
    </row>
    <row r="58" spans="1:39" s="1" customFormat="1" ht="14.1" customHeight="1" x14ac:dyDescent="0.2">
      <c r="A58" s="13">
        <v>36</v>
      </c>
      <c r="B58" s="26" t="s">
        <v>106</v>
      </c>
      <c r="C58" s="27" t="s">
        <v>158</v>
      </c>
      <c r="D58" s="13">
        <v>10</v>
      </c>
      <c r="E58" s="28"/>
      <c r="F58" s="26" t="s">
        <v>107</v>
      </c>
      <c r="G58" s="15">
        <v>90</v>
      </c>
      <c r="H58" s="28"/>
      <c r="I58" s="28"/>
      <c r="J58" s="28"/>
      <c r="K58" s="28"/>
      <c r="L58" s="28"/>
      <c r="M58" s="15">
        <v>90</v>
      </c>
      <c r="N58" s="28"/>
      <c r="O58" s="28"/>
      <c r="P58" s="28"/>
      <c r="Q58" s="65"/>
      <c r="R58" s="28"/>
      <c r="S58" s="28"/>
      <c r="T58" s="65"/>
      <c r="U58" s="28"/>
      <c r="V58" s="28"/>
      <c r="W58" s="65"/>
      <c r="X58" s="28"/>
      <c r="Y58" s="28"/>
      <c r="Z58" s="65"/>
      <c r="AA58" s="28"/>
      <c r="AB58" s="13">
        <v>45</v>
      </c>
      <c r="AC58" s="66">
        <v>4</v>
      </c>
      <c r="AD58" s="28"/>
      <c r="AE58" s="13">
        <v>45</v>
      </c>
      <c r="AF58" s="66">
        <v>6</v>
      </c>
      <c r="AG58" s="32">
        <v>10</v>
      </c>
      <c r="AH58" s="33">
        <v>4.2</v>
      </c>
      <c r="AI58" s="32"/>
      <c r="AJ58" s="32">
        <v>10</v>
      </c>
      <c r="AK58" s="22"/>
    </row>
    <row r="59" spans="1:39" s="41" customFormat="1" ht="6" customHeight="1" x14ac:dyDescent="0.15">
      <c r="A59" s="86" t="s">
        <v>3</v>
      </c>
      <c r="B59" s="86"/>
      <c r="C59" s="36"/>
      <c r="D59" s="37">
        <v>10</v>
      </c>
      <c r="E59" s="36"/>
      <c r="F59" s="36"/>
      <c r="G59" s="37">
        <v>90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90</v>
      </c>
      <c r="N59" s="37">
        <v>0</v>
      </c>
      <c r="O59" s="37">
        <v>0</v>
      </c>
      <c r="P59" s="37">
        <v>0</v>
      </c>
      <c r="Q59" s="67">
        <v>0</v>
      </c>
      <c r="R59" s="37">
        <v>0</v>
      </c>
      <c r="S59" s="37">
        <v>0</v>
      </c>
      <c r="T59" s="67">
        <v>0</v>
      </c>
      <c r="U59" s="37">
        <v>0</v>
      </c>
      <c r="V59" s="37">
        <v>0</v>
      </c>
      <c r="W59" s="67">
        <v>0</v>
      </c>
      <c r="X59" s="37">
        <v>0</v>
      </c>
      <c r="Y59" s="37">
        <v>0</v>
      </c>
      <c r="Z59" s="67">
        <v>0</v>
      </c>
      <c r="AA59" s="37">
        <v>0</v>
      </c>
      <c r="AB59" s="37">
        <v>45</v>
      </c>
      <c r="AC59" s="67">
        <v>4</v>
      </c>
      <c r="AD59" s="37">
        <v>0</v>
      </c>
      <c r="AE59" s="37">
        <v>45</v>
      </c>
      <c r="AF59" s="67">
        <v>6</v>
      </c>
      <c r="AG59" s="38">
        <f t="shared" ref="AG59" si="5">SUM(AG58:AG58)</f>
        <v>10</v>
      </c>
      <c r="AH59" s="39">
        <f t="shared" ref="AH59" si="6">SUM(AH58:AH58)</f>
        <v>4.2</v>
      </c>
      <c r="AI59" s="38"/>
      <c r="AJ59" s="38">
        <f t="shared" ref="AJ59" si="7">SUM(AJ58:AJ58)</f>
        <v>10</v>
      </c>
      <c r="AK59" s="40"/>
    </row>
    <row r="60" spans="1:39" s="79" customFormat="1" ht="9.6" customHeight="1" x14ac:dyDescent="0.15">
      <c r="A60" s="84" t="s">
        <v>18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68"/>
      <c r="AG60" s="77"/>
      <c r="AH60" s="77"/>
      <c r="AI60" s="77"/>
      <c r="AJ60" s="77"/>
      <c r="AK60" s="78"/>
    </row>
    <row r="61" spans="1:39" s="1" customFormat="1" ht="9.6" customHeight="1" x14ac:dyDescent="0.15">
      <c r="A61" s="13">
        <v>37</v>
      </c>
      <c r="B61" s="31" t="s">
        <v>108</v>
      </c>
      <c r="C61" s="51" t="s">
        <v>159</v>
      </c>
      <c r="D61" s="13">
        <v>5</v>
      </c>
      <c r="E61" s="8"/>
      <c r="F61" s="26" t="s">
        <v>38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68"/>
      <c r="R61" s="8"/>
      <c r="S61" s="8"/>
      <c r="T61" s="68"/>
      <c r="U61" s="8"/>
      <c r="V61" s="8"/>
      <c r="W61" s="68"/>
      <c r="X61" s="8"/>
      <c r="Y61" s="8"/>
      <c r="Z61" s="66">
        <v>5</v>
      </c>
      <c r="AA61" s="8"/>
      <c r="AB61" s="8"/>
      <c r="AC61" s="68"/>
      <c r="AD61" s="8"/>
      <c r="AE61" s="8"/>
      <c r="AF61" s="68"/>
      <c r="AG61" s="32">
        <v>5</v>
      </c>
      <c r="AH61" s="33">
        <v>4</v>
      </c>
      <c r="AI61" s="32"/>
      <c r="AJ61" s="32"/>
      <c r="AK61" s="22"/>
    </row>
    <row r="62" spans="1:39" s="45" customFormat="1" ht="6.75" customHeight="1" x14ac:dyDescent="0.15">
      <c r="A62" s="37"/>
      <c r="B62" s="42" t="s">
        <v>3</v>
      </c>
      <c r="C62" s="42"/>
      <c r="D62" s="37">
        <f>D61</f>
        <v>5</v>
      </c>
      <c r="E62" s="43"/>
      <c r="F62" s="42"/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69"/>
      <c r="R62" s="43">
        <v>0</v>
      </c>
      <c r="S62" s="43">
        <v>0</v>
      </c>
      <c r="T62" s="69"/>
      <c r="U62" s="43">
        <v>0</v>
      </c>
      <c r="V62" s="43">
        <v>0</v>
      </c>
      <c r="W62" s="69"/>
      <c r="X62" s="43">
        <v>0</v>
      </c>
      <c r="Y62" s="43">
        <v>0</v>
      </c>
      <c r="Z62" s="67">
        <f>Z61</f>
        <v>5</v>
      </c>
      <c r="AA62" s="43">
        <v>0</v>
      </c>
      <c r="AB62" s="43">
        <v>0</v>
      </c>
      <c r="AC62" s="69"/>
      <c r="AD62" s="43">
        <v>0</v>
      </c>
      <c r="AE62" s="43">
        <v>0</v>
      </c>
      <c r="AF62" s="69"/>
      <c r="AG62" s="47">
        <v>5</v>
      </c>
      <c r="AH62" s="48">
        <v>4</v>
      </c>
      <c r="AI62" s="47"/>
      <c r="AJ62" s="47"/>
      <c r="AK62" s="44"/>
    </row>
    <row r="63" spans="1:39" s="21" customFormat="1" ht="8.25" customHeight="1" x14ac:dyDescent="0.2">
      <c r="A63" s="104" t="s">
        <v>109</v>
      </c>
      <c r="B63" s="104"/>
      <c r="C63" s="19"/>
      <c r="D63" s="25">
        <f>D28+D13+D42+D56+D59+D62</f>
        <v>182</v>
      </c>
      <c r="E63" s="105"/>
      <c r="F63" s="105"/>
      <c r="G63" s="25">
        <f t="shared" ref="G63:P63" si="8">G13+G28+G42+G56+G59</f>
        <v>1665</v>
      </c>
      <c r="H63" s="25">
        <f t="shared" si="8"/>
        <v>720</v>
      </c>
      <c r="I63" s="25">
        <f t="shared" si="8"/>
        <v>675</v>
      </c>
      <c r="J63" s="25">
        <f t="shared" si="8"/>
        <v>0</v>
      </c>
      <c r="K63" s="25">
        <f t="shared" si="8"/>
        <v>0</v>
      </c>
      <c r="L63" s="25">
        <f t="shared" si="8"/>
        <v>180</v>
      </c>
      <c r="M63" s="25">
        <f t="shared" si="8"/>
        <v>90</v>
      </c>
      <c r="N63" s="25">
        <f t="shared" si="8"/>
        <v>0</v>
      </c>
      <c r="O63" s="25">
        <f t="shared" si="8"/>
        <v>135</v>
      </c>
      <c r="P63" s="25">
        <f t="shared" si="8"/>
        <v>195</v>
      </c>
      <c r="Q63" s="70"/>
      <c r="R63" s="25">
        <f t="shared" ref="R63:S63" si="9">R13+R28+R42+R56+R59</f>
        <v>135</v>
      </c>
      <c r="S63" s="25">
        <f t="shared" si="9"/>
        <v>225</v>
      </c>
      <c r="T63" s="70"/>
      <c r="U63" s="25">
        <f t="shared" ref="U63:V63" si="10">U13+U28+U42+U56+U59</f>
        <v>165</v>
      </c>
      <c r="V63" s="25">
        <f t="shared" si="10"/>
        <v>135</v>
      </c>
      <c r="W63" s="70"/>
      <c r="X63" s="25">
        <f t="shared" ref="X63:Y63" si="11">X13+X28+X42+X56+X59</f>
        <v>120</v>
      </c>
      <c r="Y63" s="25">
        <f t="shared" si="11"/>
        <v>120</v>
      </c>
      <c r="Z63" s="70"/>
      <c r="AA63" s="25">
        <f t="shared" ref="AA63:AB63" si="12">AA13+AA28+AA42+AA56+AA59</f>
        <v>75</v>
      </c>
      <c r="AB63" s="25">
        <f t="shared" si="12"/>
        <v>150</v>
      </c>
      <c r="AC63" s="70"/>
      <c r="AD63" s="25">
        <f t="shared" ref="AD63:AE63" si="13">AD13+AD28+AD42+AD56+AD59</f>
        <v>90</v>
      </c>
      <c r="AE63" s="25">
        <f t="shared" si="13"/>
        <v>120</v>
      </c>
      <c r="AF63" s="70"/>
      <c r="AG63" s="49">
        <f>AG13+AG28+AG42+AG56+AG59+AG62</f>
        <v>71</v>
      </c>
      <c r="AH63" s="49">
        <f>AH13+AH28+AH42+AH56+AH59+AH62</f>
        <v>94.000000000000014</v>
      </c>
      <c r="AI63" s="50"/>
      <c r="AJ63" s="49">
        <f>AJ13+AJ28+AJ42+AJ56+AJ59+AJ62</f>
        <v>94</v>
      </c>
      <c r="AK63" s="20"/>
      <c r="AL63" s="52">
        <f>Q63+T63+W63+Z63+AC63+AF63</f>
        <v>0</v>
      </c>
      <c r="AM63" s="52">
        <f>AL63-D63</f>
        <v>-182</v>
      </c>
    </row>
    <row r="64" spans="1:39" s="1" customFormat="1" ht="9" customHeight="1" x14ac:dyDescent="0.2">
      <c r="A64" s="101" t="s">
        <v>110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3"/>
      <c r="O64" s="46">
        <f>O63/15</f>
        <v>9</v>
      </c>
      <c r="P64" s="46">
        <f>P63/15</f>
        <v>13</v>
      </c>
      <c r="Q64" s="71">
        <f>Q13+Q28+Q42+Q56+Q59+Q62</f>
        <v>30</v>
      </c>
      <c r="R64" s="46">
        <f>R63/15</f>
        <v>9</v>
      </c>
      <c r="S64" s="46">
        <f>S63/15</f>
        <v>15</v>
      </c>
      <c r="T64" s="71">
        <f>T13+T28+T42+T56+T59+T62</f>
        <v>30</v>
      </c>
      <c r="U64" s="46">
        <f>U63/15</f>
        <v>11</v>
      </c>
      <c r="V64" s="46">
        <f>V63/15</f>
        <v>9</v>
      </c>
      <c r="W64" s="71">
        <f>W13+W28+W42+W56+W59+W62</f>
        <v>30</v>
      </c>
      <c r="X64" s="46">
        <f>X63/15</f>
        <v>8</v>
      </c>
      <c r="Y64" s="46">
        <f>Y63/15</f>
        <v>8</v>
      </c>
      <c r="Z64" s="71">
        <f>Z13+Z28+Z42+Z56+Z59+Z62</f>
        <v>32</v>
      </c>
      <c r="AA64" s="46">
        <f>AA63/15</f>
        <v>5</v>
      </c>
      <c r="AB64" s="46">
        <f>AB63/15</f>
        <v>10</v>
      </c>
      <c r="AC64" s="71">
        <f>AC13+AC28+AC42+AC56+AC59+AC62</f>
        <v>30</v>
      </c>
      <c r="AD64" s="46">
        <f>AD63/15</f>
        <v>6</v>
      </c>
      <c r="AE64" s="46">
        <f>AE63/15</f>
        <v>8</v>
      </c>
      <c r="AF64" s="71">
        <f>AF13+AF28+AF42+AF56+AF59+AF62</f>
        <v>30</v>
      </c>
      <c r="AM64" s="54">
        <f>Q64+T64+W64+Z64+AC64+AF64</f>
        <v>182</v>
      </c>
    </row>
    <row r="66" spans="2:16" x14ac:dyDescent="0.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8" spans="2:16" x14ac:dyDescent="0.2">
      <c r="B68" t="s">
        <v>161</v>
      </c>
    </row>
    <row r="69" spans="2:16" x14ac:dyDescent="0.2">
      <c r="B69" t="s">
        <v>162</v>
      </c>
    </row>
    <row r="70" spans="2:16" x14ac:dyDescent="0.2">
      <c r="B70" t="s">
        <v>163</v>
      </c>
    </row>
  </sheetData>
  <sheetProtection selectLockedCells="1" selectUnlockedCells="1"/>
  <mergeCells count="29">
    <mergeCell ref="B66:P66"/>
    <mergeCell ref="O1:T1"/>
    <mergeCell ref="U1:Z1"/>
    <mergeCell ref="AA1:AF1"/>
    <mergeCell ref="AG1:AK1"/>
    <mergeCell ref="B1:N1"/>
    <mergeCell ref="A43:AE43"/>
    <mergeCell ref="A64:N64"/>
    <mergeCell ref="A63:B63"/>
    <mergeCell ref="E63:F63"/>
    <mergeCell ref="A28:B28"/>
    <mergeCell ref="A42:B42"/>
    <mergeCell ref="A56:B56"/>
    <mergeCell ref="A57:AE57"/>
    <mergeCell ref="A60:AE60"/>
    <mergeCell ref="A59:B59"/>
    <mergeCell ref="AG2:AK2"/>
    <mergeCell ref="AA2:AC2"/>
    <mergeCell ref="AD2:AF2"/>
    <mergeCell ref="A14:AE14"/>
    <mergeCell ref="A29:AF29"/>
    <mergeCell ref="A13:B13"/>
    <mergeCell ref="A5:AE5"/>
    <mergeCell ref="G2:N2"/>
    <mergeCell ref="O2:Q2"/>
    <mergeCell ref="R2:T2"/>
    <mergeCell ref="U2:W2"/>
    <mergeCell ref="X2:Z2"/>
    <mergeCell ref="B2:F2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20192020_ok_MSG STAC I plan.xlsx</dc:title>
  <dc:creator>Edmund pc</dc:creator>
  <cp:lastModifiedBy>Anna Gardocka-Jałowiec</cp:lastModifiedBy>
  <cp:lastPrinted>2022-05-29T08:43:52Z</cp:lastPrinted>
  <dcterms:created xsi:type="dcterms:W3CDTF">2020-12-30T12:05:09Z</dcterms:created>
  <dcterms:modified xsi:type="dcterms:W3CDTF">2022-05-30T08:51:01Z</dcterms:modified>
</cp:coreProperties>
</file>